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AKULICH\1.3. BSEU\1.5. Math programming\"/>
    </mc:Choice>
  </mc:AlternateContent>
  <bookViews>
    <workbookView xWindow="0" yWindow="-15" windowWidth="9555" windowHeight="5070" tabRatio="508" activeTab="2"/>
  </bookViews>
  <sheets>
    <sheet name="Отчет об устойчивости 1" sheetId="34" r:id="rId1"/>
    <sheet name="без_торговли" sheetId="26" r:id="rId2"/>
    <sheet name="с_торговлей" sheetId="33" r:id="rId3"/>
  </sheets>
  <definedNames>
    <definedName name="solver_adj" localSheetId="1" hidden="1">без_торговли!$C$3:$F$3</definedName>
    <definedName name="solver_adj" localSheetId="2" hidden="1">с_торговлей!$C$3:$F$3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2</definedName>
    <definedName name="solver_eng" localSheetId="2" hidden="1">2</definedName>
    <definedName name="solver_est" localSheetId="1" hidden="1">1</definedName>
    <definedName name="solver_est" localSheetId="2" hidden="1">1</definedName>
    <definedName name="solver_ibd" localSheetId="1" hidden="1">2</definedName>
    <definedName name="solver_ibd" localSheetId="2" hidden="1">2</definedName>
    <definedName name="solver_itr" localSheetId="1" hidden="1">1000</definedName>
    <definedName name="solver_itr" localSheetId="2" hidden="1">1000</definedName>
    <definedName name="solver_lhs1" localSheetId="1" hidden="1">без_торговли!$G$7:$G$10</definedName>
    <definedName name="solver_lhs1" localSheetId="2" hidden="1">с_торговлей!$G$10</definedName>
    <definedName name="solver_lhs2" localSheetId="1" hidden="1">без_торговли!$G$7</definedName>
    <definedName name="solver_lhs2" localSheetId="2" hidden="1">с_торговлей!$G$8</definedName>
    <definedName name="solver_lhs3" localSheetId="1" hidden="1">без_торговли!$G$8</definedName>
    <definedName name="solver_lhs3" localSheetId="2" hidden="1">с_торговлей!$G$9</definedName>
    <definedName name="solver_lhs4" localSheetId="1" hidden="1">без_торговли!$G$9</definedName>
    <definedName name="solver_lhs4" localSheetId="2" hidden="1">с_торговлей!$G$9</definedName>
    <definedName name="solver_lin" localSheetId="1" hidden="1">1</definedName>
    <definedName name="solver_lin" localSheetId="2" hidden="1">1</definedName>
    <definedName name="solver_lva" localSheetId="1" hidden="1">2</definedName>
    <definedName name="solver_lva" localSheetId="2" hidden="1">2</definedName>
    <definedName name="solver_mip" localSheetId="1" hidden="1">5000</definedName>
    <definedName name="solver_mip" localSheetId="2" hidden="1">5000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5000</definedName>
    <definedName name="solver_nod" localSheetId="2" hidden="1">5000</definedName>
    <definedName name="solver_num" localSheetId="1" hidden="1">1</definedName>
    <definedName name="solver_num" localSheetId="2" hidden="1">3</definedName>
    <definedName name="solver_nwt" localSheetId="1" hidden="1">1</definedName>
    <definedName name="solver_nwt" localSheetId="2" hidden="1">1</definedName>
    <definedName name="solver_ofx" localSheetId="1" hidden="1">2</definedName>
    <definedName name="solver_ofx" localSheetId="2" hidden="1">2</definedName>
    <definedName name="solver_opt" localSheetId="1" hidden="1">без_торговли!$G$4</definedName>
    <definedName name="solver_opt" localSheetId="2" hidden="1">с_торговлей!$G$4</definedName>
    <definedName name="solver_piv" localSheetId="1" hidden="1">0.000001</definedName>
    <definedName name="solver_piv" localSheetId="2" hidden="1">0.000001</definedName>
    <definedName name="solver_pre" localSheetId="1" hidden="1">0.000001</definedName>
    <definedName name="solver_pre" localSheetId="2" hidden="1">0.000001</definedName>
    <definedName name="solver_pro" localSheetId="1" hidden="1">2</definedName>
    <definedName name="solver_pro" localSheetId="2" hidden="1">2</definedName>
    <definedName name="solver_rbv" localSheetId="1" hidden="1">1</definedName>
    <definedName name="solver_rbv" localSheetId="2" hidden="1">1</definedName>
    <definedName name="solver_red" localSheetId="1" hidden="1">0.000001</definedName>
    <definedName name="solver_red" localSheetId="2" hidden="1">0.000001</definedName>
    <definedName name="solver_rel1" localSheetId="1" hidden="1">2</definedName>
    <definedName name="solver_rel1" localSheetId="2" hidden="1">2</definedName>
    <definedName name="solver_rel2" localSheetId="1" hidden="1">2</definedName>
    <definedName name="solver_rel2" localSheetId="2" hidden="1">2</definedName>
    <definedName name="solver_rel3" localSheetId="1" hidden="1">2</definedName>
    <definedName name="solver_rel3" localSheetId="2" hidden="1">2</definedName>
    <definedName name="solver_rel4" localSheetId="1" hidden="1">2</definedName>
    <definedName name="solver_rel4" localSheetId="2" hidden="1">2</definedName>
    <definedName name="solver_reo" localSheetId="1" hidden="1">2</definedName>
    <definedName name="solver_reo" localSheetId="2" hidden="1">2</definedName>
    <definedName name="solver_rep" localSheetId="1" hidden="1">2</definedName>
    <definedName name="solver_rep" localSheetId="2" hidden="1">2</definedName>
    <definedName name="solver_rhs1" localSheetId="1" hidden="1">без_торговли!$I$7:$I$10</definedName>
    <definedName name="solver_rhs1" localSheetId="2" hidden="1">с_торговлей!$I$10</definedName>
    <definedName name="solver_rhs2" localSheetId="1" hidden="1">без_торговли!$I$7</definedName>
    <definedName name="solver_rhs2" localSheetId="2" hidden="1">с_торговлей!$I$8</definedName>
    <definedName name="solver_rhs3" localSheetId="1" hidden="1">без_торговли!$I$8</definedName>
    <definedName name="solver_rhs3" localSheetId="2" hidden="1">с_торговлей!$I$9</definedName>
    <definedName name="solver_rhs4" localSheetId="1" hidden="1">без_торговли!$I$9</definedName>
    <definedName name="solver_rhs4" localSheetId="2" hidden="1">с_торговлей!$I$9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std" localSheetId="1" hidden="1">1</definedName>
    <definedName name="solver_std" localSheetId="2" hidden="1">1</definedName>
    <definedName name="solver_tim" localSheetId="1" hidden="1">100</definedName>
    <definedName name="solver_tim" localSheetId="2" hidden="1">100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FW977" i="33" l="1"/>
  <c r="G10" i="33"/>
  <c r="J10" i="33" s="1"/>
  <c r="G9" i="33"/>
  <c r="J9" i="33" s="1"/>
  <c r="F9" i="33"/>
  <c r="E9" i="33"/>
  <c r="G8" i="33"/>
  <c r="J8" i="33" s="1"/>
  <c r="D8" i="33"/>
  <c r="N4" i="33"/>
  <c r="M4" i="33"/>
  <c r="G4" i="33"/>
  <c r="G8" i="26"/>
  <c r="G9" i="26"/>
  <c r="G10" i="26"/>
  <c r="G7" i="26"/>
  <c r="J10" i="26" l="1"/>
  <c r="J7" i="26"/>
  <c r="FW977" i="26"/>
  <c r="F10" i="26"/>
  <c r="E9" i="26"/>
  <c r="D8" i="26"/>
  <c r="G4" i="26"/>
  <c r="J9" i="26" l="1"/>
  <c r="J8" i="26"/>
</calcChain>
</file>

<file path=xl/sharedStrings.xml><?xml version="1.0" encoding="utf-8"?>
<sst xmlns="http://schemas.openxmlformats.org/spreadsheetml/2006/main" count="91" uniqueCount="60">
  <si>
    <t>Суммарное потребление</t>
  </si>
  <si>
    <t>Начальный запас</t>
  </si>
  <si>
    <t>Конечный запас</t>
  </si>
  <si>
    <t>Производство</t>
  </si>
  <si>
    <t>Потребность во времени</t>
  </si>
  <si>
    <t xml:space="preserve"> мясо</t>
  </si>
  <si>
    <t>картоф</t>
  </si>
  <si>
    <t>Беларусь</t>
  </si>
  <si>
    <t>Франция</t>
  </si>
  <si>
    <t>мясо</t>
  </si>
  <si>
    <t>=</t>
  </si>
  <si>
    <t>Беларусь должна работать 8 часов</t>
  </si>
  <si>
    <t>Франция должна работать 8 часов</t>
  </si>
  <si>
    <t>Миним объм произв картофеля</t>
  </si>
  <si>
    <t>Беларусь должна тратить 4 ч на мясо</t>
  </si>
  <si>
    <t>Беларусь должна тратить 4 ч на картоф</t>
  </si>
  <si>
    <t>Франция должна тратить 4 ч на мясо</t>
  </si>
  <si>
    <t>Франция должна тратить 4 ч на картоф</t>
  </si>
  <si>
    <t>Цена за 1 кг, тыс. руб.</t>
  </si>
  <si>
    <t>Объем производства, кг</t>
  </si>
  <si>
    <t>Aij</t>
  </si>
  <si>
    <t>Примечание. Если не ввести ограничение - минимальный объем производства картофеля, то модель будет предлагать производить только одно мясо</t>
  </si>
  <si>
    <t>выигрыш, %</t>
  </si>
  <si>
    <t>Xj</t>
  </si>
  <si>
    <t>Cj</t>
  </si>
  <si>
    <t>Microsoft Excel 15.0 Отчет об устойчивости</t>
  </si>
  <si>
    <t>Лист: [trade_final.xlsx]без_торговли</t>
  </si>
  <si>
    <t>Отчет создан: 22.10.2019 12:29:39</t>
  </si>
  <si>
    <t>Ячейки переменных</t>
  </si>
  <si>
    <t>Ячейка</t>
  </si>
  <si>
    <t>Имя</t>
  </si>
  <si>
    <t>Окончательное</t>
  </si>
  <si>
    <t>Значение</t>
  </si>
  <si>
    <t>Приведенн.</t>
  </si>
  <si>
    <t>Стоимость</t>
  </si>
  <si>
    <t>Целевая функция</t>
  </si>
  <si>
    <t>Коэффициент</t>
  </si>
  <si>
    <t>Допустимое</t>
  </si>
  <si>
    <t>Увеличение</t>
  </si>
  <si>
    <t>Уменьшение</t>
  </si>
  <si>
    <t>Ограничения</t>
  </si>
  <si>
    <t>Тень</t>
  </si>
  <si>
    <t>Цена</t>
  </si>
  <si>
    <t>Ограничение</t>
  </si>
  <si>
    <t>Правая сторона</t>
  </si>
  <si>
    <t>$C$3</t>
  </si>
  <si>
    <t>Объем производства, кг  мясо</t>
  </si>
  <si>
    <t>$D$3</t>
  </si>
  <si>
    <t>Объем производства, кг картоф</t>
  </si>
  <si>
    <t>$E$3</t>
  </si>
  <si>
    <t>Объем производства, кг мясо</t>
  </si>
  <si>
    <t>$F$3</t>
  </si>
  <si>
    <t>$G$7</t>
  </si>
  <si>
    <t>Беларусь должна тратить 4 ч на мясо Суммарное потребление</t>
  </si>
  <si>
    <t>$G$8</t>
  </si>
  <si>
    <t>Беларусь должна тратить 4 ч на картоф Суммарное потребление</t>
  </si>
  <si>
    <t>$G$9</t>
  </si>
  <si>
    <t>Франция должна тратить 4 ч на мясо Суммарное потребление</t>
  </si>
  <si>
    <t>$G$10</t>
  </si>
  <si>
    <t>Франция должна тратить 4 ч на картоф Суммарное потребление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</si>
</sst>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MS Sans Serif"/>
      <charset val="204"/>
    </font>
    <font>
      <b/>
      <sz val="10"/>
      <color indexed="1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0" xfId="0" applyNumberFormat="1" applyFont="1"/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3" borderId="2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5" xfId="0" applyFill="1" applyBorder="1" applyAlignment="1"/>
    <xf numFmtId="0" fontId="0" fillId="0" borderId="6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0" fillId="0" borderId="5" xfId="0" applyNumberFormat="1" applyFill="1" applyBorder="1" applyAlignment="1"/>
    <xf numFmtId="1" fontId="0" fillId="0" borderId="6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I37" sqref="I37"/>
    </sheetView>
  </sheetViews>
  <sheetFormatPr defaultRowHeight="12.75" x14ac:dyDescent="0.2"/>
  <cols>
    <col min="1" max="1" width="2.28515625" customWidth="1"/>
    <col min="2" max="2" width="9" customWidth="1"/>
    <col min="3" max="3" width="64.28515625" bestFit="1" customWidth="1"/>
    <col min="4" max="4" width="18" bestFit="1" customWidth="1"/>
    <col min="5" max="5" width="13.7109375" bestFit="1" customWidth="1"/>
    <col min="6" max="6" width="20.140625" bestFit="1" customWidth="1"/>
    <col min="7" max="7" width="35.28515625" bestFit="1" customWidth="1"/>
    <col min="8" max="8" width="14.42578125" bestFit="1" customWidth="1"/>
  </cols>
  <sheetData>
    <row r="1" spans="1:8" x14ac:dyDescent="0.2">
      <c r="A1" s="16" t="s">
        <v>25</v>
      </c>
    </row>
    <row r="2" spans="1:8" x14ac:dyDescent="0.2">
      <c r="A2" s="16" t="s">
        <v>26</v>
      </c>
    </row>
    <row r="3" spans="1:8" x14ac:dyDescent="0.2">
      <c r="A3" s="16" t="s">
        <v>27</v>
      </c>
    </row>
    <row r="6" spans="1:8" ht="13.5" thickBot="1" x14ac:dyDescent="0.25">
      <c r="A6" t="s">
        <v>28</v>
      </c>
    </row>
    <row r="7" spans="1:8" x14ac:dyDescent="0.2">
      <c r="B7" s="19"/>
      <c r="C7" s="19"/>
      <c r="D7" s="19" t="s">
        <v>31</v>
      </c>
      <c r="E7" s="19" t="s">
        <v>33</v>
      </c>
      <c r="F7" s="19" t="s">
        <v>35</v>
      </c>
      <c r="G7" s="19" t="s">
        <v>37</v>
      </c>
      <c r="H7" s="19" t="s">
        <v>37</v>
      </c>
    </row>
    <row r="8" spans="1:8" ht="13.5" thickBot="1" x14ac:dyDescent="0.25">
      <c r="B8" s="20" t="s">
        <v>29</v>
      </c>
      <c r="C8" s="20" t="s">
        <v>30</v>
      </c>
      <c r="D8" s="20" t="s">
        <v>32</v>
      </c>
      <c r="E8" s="20" t="s">
        <v>34</v>
      </c>
      <c r="F8" s="20" t="s">
        <v>36</v>
      </c>
      <c r="G8" s="20" t="s">
        <v>38</v>
      </c>
      <c r="H8" s="20" t="s">
        <v>39</v>
      </c>
    </row>
    <row r="9" spans="1:8" x14ac:dyDescent="0.2">
      <c r="B9" s="17" t="s">
        <v>45</v>
      </c>
      <c r="C9" s="17" t="s">
        <v>46</v>
      </c>
      <c r="D9" s="17">
        <v>4</v>
      </c>
      <c r="E9" s="17">
        <v>0</v>
      </c>
      <c r="F9" s="17">
        <v>100</v>
      </c>
      <c r="G9" s="21">
        <v>1E+30</v>
      </c>
      <c r="H9" s="17">
        <v>1E+30</v>
      </c>
    </row>
    <row r="10" spans="1:8" x14ac:dyDescent="0.2">
      <c r="B10" s="17" t="s">
        <v>47</v>
      </c>
      <c r="C10" s="17" t="s">
        <v>48</v>
      </c>
      <c r="D10" s="17">
        <v>16</v>
      </c>
      <c r="E10" s="17">
        <v>0</v>
      </c>
      <c r="F10" s="17">
        <v>2</v>
      </c>
      <c r="G10" s="21">
        <v>1E+30</v>
      </c>
      <c r="H10" s="17">
        <v>1E+30</v>
      </c>
    </row>
    <row r="11" spans="1:8" x14ac:dyDescent="0.2">
      <c r="B11" s="17" t="s">
        <v>49</v>
      </c>
      <c r="C11" s="17" t="s">
        <v>50</v>
      </c>
      <c r="D11" s="17">
        <v>12</v>
      </c>
      <c r="E11" s="17">
        <v>0</v>
      </c>
      <c r="F11" s="17">
        <v>100</v>
      </c>
      <c r="G11" s="21">
        <v>1E+30</v>
      </c>
      <c r="H11" s="17">
        <v>1E+30</v>
      </c>
    </row>
    <row r="12" spans="1:8" ht="13.5" thickBot="1" x14ac:dyDescent="0.25">
      <c r="B12" s="18" t="s">
        <v>51</v>
      </c>
      <c r="C12" s="18" t="s">
        <v>48</v>
      </c>
      <c r="D12" s="18">
        <v>24</v>
      </c>
      <c r="E12" s="18">
        <v>0</v>
      </c>
      <c r="F12" s="18">
        <v>2</v>
      </c>
      <c r="G12" s="22">
        <v>1E+30</v>
      </c>
      <c r="H12" s="18">
        <v>1E+30</v>
      </c>
    </row>
    <row r="14" spans="1:8" ht="13.5" thickBot="1" x14ac:dyDescent="0.25">
      <c r="A14" t="s">
        <v>40</v>
      </c>
    </row>
    <row r="15" spans="1:8" x14ac:dyDescent="0.2">
      <c r="B15" s="19"/>
      <c r="C15" s="19"/>
      <c r="D15" s="19" t="s">
        <v>31</v>
      </c>
      <c r="E15" s="19" t="s">
        <v>41</v>
      </c>
      <c r="F15" s="19" t="s">
        <v>43</v>
      </c>
      <c r="G15" s="19" t="s">
        <v>37</v>
      </c>
      <c r="H15" s="19" t="s">
        <v>37</v>
      </c>
    </row>
    <row r="16" spans="1:8" ht="13.5" thickBot="1" x14ac:dyDescent="0.25">
      <c r="B16" s="20" t="s">
        <v>29</v>
      </c>
      <c r="C16" s="20" t="s">
        <v>30</v>
      </c>
      <c r="D16" s="20" t="s">
        <v>32</v>
      </c>
      <c r="E16" s="20" t="s">
        <v>42</v>
      </c>
      <c r="F16" s="20" t="s">
        <v>44</v>
      </c>
      <c r="G16" s="20" t="s">
        <v>38</v>
      </c>
      <c r="H16" s="20" t="s">
        <v>39</v>
      </c>
    </row>
    <row r="17" spans="2:8" x14ac:dyDescent="0.2">
      <c r="B17" s="17" t="s">
        <v>52</v>
      </c>
      <c r="C17" s="17" t="s">
        <v>53</v>
      </c>
      <c r="D17" s="17">
        <v>4</v>
      </c>
      <c r="E17" s="17">
        <v>100</v>
      </c>
      <c r="F17" s="17">
        <v>4</v>
      </c>
      <c r="G17" s="21">
        <v>1E+30</v>
      </c>
      <c r="H17" s="17">
        <v>4</v>
      </c>
    </row>
    <row r="18" spans="2:8" x14ac:dyDescent="0.2">
      <c r="B18" s="17" t="s">
        <v>54</v>
      </c>
      <c r="C18" s="17" t="s">
        <v>55</v>
      </c>
      <c r="D18" s="17">
        <v>4</v>
      </c>
      <c r="E18" s="17">
        <v>8</v>
      </c>
      <c r="F18" s="17">
        <v>4</v>
      </c>
      <c r="G18" s="21">
        <v>1E+30</v>
      </c>
      <c r="H18" s="17">
        <v>4</v>
      </c>
    </row>
    <row r="19" spans="2:8" x14ac:dyDescent="0.2">
      <c r="B19" s="17" t="s">
        <v>56</v>
      </c>
      <c r="C19" s="17" t="s">
        <v>57</v>
      </c>
      <c r="D19" s="17">
        <v>4</v>
      </c>
      <c r="E19" s="17">
        <v>300</v>
      </c>
      <c r="F19" s="17">
        <v>4</v>
      </c>
      <c r="G19" s="21">
        <v>1E+30</v>
      </c>
      <c r="H19" s="17">
        <v>4</v>
      </c>
    </row>
    <row r="20" spans="2:8" ht="13.5" thickBot="1" x14ac:dyDescent="0.25">
      <c r="B20" s="18" t="s">
        <v>58</v>
      </c>
      <c r="C20" s="18" t="s">
        <v>59</v>
      </c>
      <c r="D20" s="18">
        <v>4</v>
      </c>
      <c r="E20" s="18">
        <v>12</v>
      </c>
      <c r="F20" s="18">
        <v>4</v>
      </c>
      <c r="G20" s="22">
        <v>1E+30</v>
      </c>
      <c r="H20" s="18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977"/>
  <sheetViews>
    <sheetView zoomScale="90" workbookViewId="0">
      <selection activeCell="C4" sqref="C4:F4"/>
    </sheetView>
  </sheetViews>
  <sheetFormatPr defaultColWidth="8.7109375" defaultRowHeight="12.75" x14ac:dyDescent="0.2"/>
  <cols>
    <col min="1" max="1" width="2.7109375" style="1" customWidth="1"/>
    <col min="2" max="2" width="39.5703125" style="1" customWidth="1"/>
    <col min="3" max="3" width="9.7109375" style="1" customWidth="1"/>
    <col min="4" max="4" width="8" style="1" customWidth="1"/>
    <col min="5" max="5" width="7.7109375" style="1" customWidth="1"/>
    <col min="6" max="6" width="9.42578125" style="1" customWidth="1"/>
    <col min="7" max="7" width="21.28515625" style="1" customWidth="1"/>
    <col min="8" max="8" width="6.85546875" style="1" customWidth="1"/>
    <col min="9" max="9" width="11.7109375" style="1" customWidth="1"/>
    <col min="10" max="10" width="11.140625" style="1" customWidth="1"/>
    <col min="11" max="16384" width="8.7109375" style="1"/>
  </cols>
  <sheetData>
    <row r="1" spans="1:10" ht="22.5" customHeight="1" x14ac:dyDescent="0.2">
      <c r="C1" s="14" t="s">
        <v>7</v>
      </c>
      <c r="D1" s="15"/>
      <c r="E1" s="14" t="s">
        <v>8</v>
      </c>
      <c r="F1" s="15"/>
    </row>
    <row r="2" spans="1:10" ht="19.5" customHeight="1" x14ac:dyDescent="0.2">
      <c r="C2" s="9" t="s">
        <v>5</v>
      </c>
      <c r="D2" s="9" t="s">
        <v>6</v>
      </c>
      <c r="E2" s="9" t="s">
        <v>9</v>
      </c>
      <c r="F2" s="9" t="s">
        <v>6</v>
      </c>
    </row>
    <row r="3" spans="1:10" x14ac:dyDescent="0.2">
      <c r="A3" s="1" t="s">
        <v>23</v>
      </c>
      <c r="B3" s="1" t="s">
        <v>19</v>
      </c>
      <c r="C3" s="11">
        <v>4</v>
      </c>
      <c r="D3" s="11">
        <v>16</v>
      </c>
      <c r="E3" s="11">
        <v>12</v>
      </c>
      <c r="F3" s="11">
        <v>24</v>
      </c>
      <c r="G3" s="1" t="s">
        <v>3</v>
      </c>
    </row>
    <row r="4" spans="1:10" x14ac:dyDescent="0.2">
      <c r="A4" s="1" t="s">
        <v>24</v>
      </c>
      <c r="B4" s="1" t="s">
        <v>18</v>
      </c>
      <c r="C4" s="1">
        <v>100</v>
      </c>
      <c r="D4" s="1">
        <v>2</v>
      </c>
      <c r="E4" s="1">
        <v>100</v>
      </c>
      <c r="F4" s="1">
        <v>2</v>
      </c>
      <c r="G4" s="8">
        <f>SUMPRODUCT(C3:F3,C4:F4)</f>
        <v>1680</v>
      </c>
    </row>
    <row r="5" spans="1:10" ht="25.5" x14ac:dyDescent="0.2">
      <c r="C5" s="12" t="s">
        <v>4</v>
      </c>
      <c r="D5" s="13"/>
      <c r="E5" s="7"/>
      <c r="F5" s="7"/>
      <c r="G5" s="5" t="s">
        <v>0</v>
      </c>
      <c r="I5" s="3" t="s">
        <v>1</v>
      </c>
      <c r="J5" s="3" t="s">
        <v>2</v>
      </c>
    </row>
    <row r="6" spans="1:10" x14ac:dyDescent="0.2">
      <c r="C6" s="12"/>
      <c r="D6" s="13"/>
      <c r="E6" s="7"/>
      <c r="F6" s="7"/>
    </row>
    <row r="7" spans="1:10" x14ac:dyDescent="0.2">
      <c r="A7" s="1" t="s">
        <v>20</v>
      </c>
      <c r="B7" s="1" t="s">
        <v>14</v>
      </c>
      <c r="C7" s="1">
        <v>1</v>
      </c>
      <c r="E7" s="6"/>
      <c r="G7" s="1">
        <f>SUMPRODUCT(C7:F7,C$3:F$3)</f>
        <v>4</v>
      </c>
      <c r="H7" s="2" t="s">
        <v>10</v>
      </c>
      <c r="I7" s="1">
        <v>4</v>
      </c>
      <c r="J7" s="1">
        <f>I7-G7</f>
        <v>0</v>
      </c>
    </row>
    <row r="8" spans="1:10" x14ac:dyDescent="0.2">
      <c r="B8" s="1" t="s">
        <v>15</v>
      </c>
      <c r="D8" s="1">
        <f>1/4</f>
        <v>0.25</v>
      </c>
      <c r="G8" s="1">
        <f t="shared" ref="G8:G9" si="0">SUMPRODUCT(C8:F8,C$3:F$3)</f>
        <v>4</v>
      </c>
      <c r="H8" s="2" t="s">
        <v>10</v>
      </c>
      <c r="I8" s="1">
        <v>4</v>
      </c>
      <c r="J8" s="1">
        <f t="shared" ref="J8:J10" si="1">I8-G8</f>
        <v>0</v>
      </c>
    </row>
    <row r="9" spans="1:10" x14ac:dyDescent="0.2">
      <c r="B9" s="1" t="s">
        <v>16</v>
      </c>
      <c r="E9" s="6">
        <f>1/3</f>
        <v>0.33333333333333331</v>
      </c>
      <c r="G9" s="1">
        <f t="shared" si="0"/>
        <v>4</v>
      </c>
      <c r="H9" s="2" t="s">
        <v>10</v>
      </c>
      <c r="I9" s="1">
        <v>4</v>
      </c>
      <c r="J9" s="1">
        <f t="shared" si="1"/>
        <v>0</v>
      </c>
    </row>
    <row r="10" spans="1:10" x14ac:dyDescent="0.2">
      <c r="B10" s="1" t="s">
        <v>17</v>
      </c>
      <c r="F10" s="1">
        <f>1/6</f>
        <v>0.16666666666666666</v>
      </c>
      <c r="G10" s="1">
        <f>SUMPRODUCT(C10:F10,C$3:F$3)</f>
        <v>4</v>
      </c>
      <c r="H10" s="2" t="s">
        <v>10</v>
      </c>
      <c r="I10" s="1">
        <v>4</v>
      </c>
      <c r="J10" s="1">
        <f t="shared" si="1"/>
        <v>0</v>
      </c>
    </row>
    <row r="977" spans="179:179" x14ac:dyDescent="0.2">
      <c r="FW977" s="1" t="b">
        <f>{FALSE,5000,5000,FALSE,FALSE,FALSE,FALSE,FALSE}</f>
        <v>0</v>
      </c>
    </row>
  </sheetData>
  <mergeCells count="4">
    <mergeCell ref="C5:D5"/>
    <mergeCell ref="C6:D6"/>
    <mergeCell ref="C1:D1"/>
    <mergeCell ref="E1:F1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W977"/>
  <sheetViews>
    <sheetView tabSelected="1" zoomScale="90" workbookViewId="0">
      <selection activeCell="H42" sqref="H42"/>
    </sheetView>
  </sheetViews>
  <sheetFormatPr defaultColWidth="8.7109375" defaultRowHeight="12.75" x14ac:dyDescent="0.2"/>
  <cols>
    <col min="1" max="1" width="3.42578125" style="1" customWidth="1"/>
    <col min="2" max="2" width="34.85546875" style="1" customWidth="1"/>
    <col min="3" max="3" width="11.5703125" style="1" customWidth="1"/>
    <col min="4" max="4" width="9" style="1" customWidth="1"/>
    <col min="5" max="5" width="10" style="1" customWidth="1"/>
    <col min="6" max="6" width="13.140625" style="1" customWidth="1"/>
    <col min="7" max="7" width="15.7109375" style="1" customWidth="1"/>
    <col min="8" max="8" width="4.28515625" style="1" customWidth="1"/>
    <col min="9" max="9" width="12.140625" style="1" customWidth="1"/>
    <col min="10" max="10" width="11.28515625" style="1" customWidth="1"/>
    <col min="11" max="11" width="8.7109375" style="1"/>
    <col min="12" max="12" width="14.28515625" style="1" customWidth="1"/>
    <col min="13" max="16384" width="8.7109375" style="1"/>
  </cols>
  <sheetData>
    <row r="2" spans="1:14" x14ac:dyDescent="0.2">
      <c r="C2" s="1" t="s">
        <v>5</v>
      </c>
      <c r="D2" s="1" t="s">
        <v>6</v>
      </c>
      <c r="E2" s="1" t="s">
        <v>9</v>
      </c>
      <c r="F2" s="1" t="s">
        <v>6</v>
      </c>
    </row>
    <row r="3" spans="1:14" x14ac:dyDescent="0.2">
      <c r="A3" s="1" t="s">
        <v>23</v>
      </c>
      <c r="C3" s="11">
        <v>0</v>
      </c>
      <c r="D3" s="11">
        <v>32</v>
      </c>
      <c r="E3" s="11">
        <v>18</v>
      </c>
      <c r="F3" s="11">
        <v>12</v>
      </c>
      <c r="G3" s="1" t="s">
        <v>3</v>
      </c>
      <c r="M3" s="1" t="s">
        <v>9</v>
      </c>
      <c r="N3" s="1" t="s">
        <v>6</v>
      </c>
    </row>
    <row r="4" spans="1:14" x14ac:dyDescent="0.2">
      <c r="A4" s="1" t="s">
        <v>24</v>
      </c>
      <c r="C4" s="1">
        <v>100</v>
      </c>
      <c r="D4" s="1">
        <v>2</v>
      </c>
      <c r="E4" s="1">
        <v>100</v>
      </c>
      <c r="F4" s="1">
        <v>2</v>
      </c>
      <c r="G4" s="8">
        <f>SUMPRODUCT(C3:F3,C4:F4)</f>
        <v>1888</v>
      </c>
      <c r="L4" s="1" t="s">
        <v>22</v>
      </c>
      <c r="M4" s="1">
        <f>18/16*100-100</f>
        <v>12.5</v>
      </c>
      <c r="N4" s="1">
        <f>44/40*100-100</f>
        <v>10.000000000000014</v>
      </c>
    </row>
    <row r="5" spans="1:14" ht="25.5" x14ac:dyDescent="0.2">
      <c r="C5" s="12" t="s">
        <v>4</v>
      </c>
      <c r="D5" s="13"/>
      <c r="E5" s="10"/>
      <c r="F5" s="10"/>
      <c r="G5" s="5" t="s">
        <v>0</v>
      </c>
      <c r="I5" s="3" t="s">
        <v>1</v>
      </c>
      <c r="J5" s="3" t="s">
        <v>2</v>
      </c>
    </row>
    <row r="6" spans="1:14" x14ac:dyDescent="0.2">
      <c r="C6" s="12"/>
      <c r="D6" s="13"/>
      <c r="E6" s="10"/>
      <c r="F6" s="10"/>
    </row>
    <row r="7" spans="1:14" x14ac:dyDescent="0.2">
      <c r="E7" s="6"/>
      <c r="H7" s="4"/>
    </row>
    <row r="8" spans="1:14" x14ac:dyDescent="0.2">
      <c r="A8" s="1" t="s">
        <v>20</v>
      </c>
      <c r="B8" s="1" t="s">
        <v>11</v>
      </c>
      <c r="C8" s="1">
        <v>1</v>
      </c>
      <c r="D8" s="1">
        <f>1/4</f>
        <v>0.25</v>
      </c>
      <c r="G8" s="1">
        <f>SUMPRODUCT(C3:D3,C8:D8)</f>
        <v>8</v>
      </c>
      <c r="H8" s="9" t="s">
        <v>10</v>
      </c>
      <c r="I8" s="1">
        <v>8</v>
      </c>
      <c r="J8" s="1">
        <f t="shared" ref="J8:J10" si="0">I8-G8</f>
        <v>0</v>
      </c>
    </row>
    <row r="9" spans="1:14" x14ac:dyDescent="0.2">
      <c r="B9" s="1" t="s">
        <v>12</v>
      </c>
      <c r="E9" s="6">
        <f>1/3</f>
        <v>0.33333333333333331</v>
      </c>
      <c r="F9" s="6">
        <f>1/6</f>
        <v>0.16666666666666666</v>
      </c>
      <c r="G9" s="1">
        <f>SUMPRODUCT(E3:F3,E9:F9)</f>
        <v>8</v>
      </c>
      <c r="H9" s="9" t="s">
        <v>10</v>
      </c>
      <c r="I9" s="1">
        <v>8</v>
      </c>
      <c r="J9" s="1">
        <f t="shared" si="0"/>
        <v>0</v>
      </c>
    </row>
    <row r="10" spans="1:14" x14ac:dyDescent="0.2">
      <c r="B10" s="1" t="s">
        <v>13</v>
      </c>
      <c r="G10" s="1">
        <f>D3*D4+F3*F4</f>
        <v>88</v>
      </c>
      <c r="H10" s="9" t="s">
        <v>10</v>
      </c>
      <c r="I10" s="1">
        <v>88</v>
      </c>
      <c r="J10" s="1">
        <f t="shared" si="0"/>
        <v>0</v>
      </c>
    </row>
    <row r="13" spans="1:14" x14ac:dyDescent="0.2">
      <c r="C13" s="1" t="s">
        <v>21</v>
      </c>
    </row>
    <row r="977" spans="179:179" x14ac:dyDescent="0.2">
      <c r="FW977" s="1" t="b">
        <f>{FALSE,5000,5000,FALSE,FALSE,FALSE,FALSE,FALSE}</f>
        <v>0</v>
      </c>
    </row>
  </sheetData>
  <mergeCells count="2">
    <mergeCell ref="C5:D5"/>
    <mergeCell ref="C6:D6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устойчивости 1</vt:lpstr>
      <vt:lpstr>без_торговли</vt:lpstr>
      <vt:lpstr>с_торговлей</vt:lpstr>
    </vt:vector>
  </TitlesOfParts>
  <Company>SoftWindows Registered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 (appears on printouts)</dc:creator>
  <cp:lastModifiedBy>Пользователь Windows</cp:lastModifiedBy>
  <dcterms:created xsi:type="dcterms:W3CDTF">1996-08-07T20:23:38Z</dcterms:created>
  <dcterms:modified xsi:type="dcterms:W3CDTF">2019-10-22T11:00:39Z</dcterms:modified>
</cp:coreProperties>
</file>