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KULICH\1.3. BSEU\1.5. Econometrics\2. Введение_в_анализ_временных_рядов\"/>
    </mc:Choice>
  </mc:AlternateContent>
  <bookViews>
    <workbookView xWindow="0" yWindow="0" windowWidth="19200" windowHeight="11595"/>
  </bookViews>
  <sheets>
    <sheet name="X_13" sheetId="3" r:id="rId1"/>
    <sheet name="TRAMO-SEATS" sheetId="2" r:id="rId2"/>
    <sheet name="moving_average" sheetId="1" r:id="rId3"/>
  </sheets>
  <calcPr calcId="152511"/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3" i="1"/>
  <c r="J6" i="1"/>
  <c r="J5" i="1"/>
  <c r="J4" i="1"/>
  <c r="J3" i="1"/>
  <c r="AI15" i="1"/>
  <c r="AI8" i="1"/>
  <c r="AI12" i="1"/>
  <c r="AI13" i="1"/>
  <c r="AI14" i="1"/>
  <c r="AI11" i="1"/>
  <c r="AH15" i="1"/>
  <c r="AH14" i="1"/>
  <c r="AH13" i="1"/>
  <c r="AH12" i="1"/>
  <c r="AH11" i="1"/>
  <c r="M3" i="2"/>
  <c r="N3" i="2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3" i="3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3" i="2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AH7" i="1"/>
  <c r="AH6" i="1"/>
  <c r="AH5" i="1"/>
  <c r="AH4" i="1"/>
  <c r="C5" i="1"/>
  <c r="C6" i="1"/>
  <c r="C7" i="1"/>
  <c r="D8" i="1" s="1"/>
  <c r="C8" i="1"/>
  <c r="C9" i="1"/>
  <c r="C10" i="1"/>
  <c r="C11" i="1"/>
  <c r="C12" i="1"/>
  <c r="C13" i="1"/>
  <c r="C14" i="1"/>
  <c r="C15" i="1"/>
  <c r="C16" i="1"/>
  <c r="D17" i="1" s="1"/>
  <c r="C17" i="1"/>
  <c r="C18" i="1"/>
  <c r="C19" i="1"/>
  <c r="C20" i="1"/>
  <c r="D21" i="1" s="1"/>
  <c r="C21" i="1"/>
  <c r="C22" i="1"/>
  <c r="C23" i="1"/>
  <c r="C24" i="1"/>
  <c r="D25" i="1" s="1"/>
  <c r="C25" i="1"/>
  <c r="C26" i="1"/>
  <c r="C27" i="1"/>
  <c r="C28" i="1"/>
  <c r="D29" i="1" s="1"/>
  <c r="C29" i="1"/>
  <c r="C30" i="1"/>
  <c r="C31" i="1"/>
  <c r="C32" i="1"/>
  <c r="D33" i="1" s="1"/>
  <c r="C33" i="1"/>
  <c r="C34" i="1"/>
  <c r="C35" i="1"/>
  <c r="C36" i="1"/>
  <c r="D37" i="1" s="1"/>
  <c r="C37" i="1"/>
  <c r="C38" i="1"/>
  <c r="C39" i="1"/>
  <c r="C40" i="1"/>
  <c r="D41" i="1" s="1"/>
  <c r="C41" i="1"/>
  <c r="C42" i="1"/>
  <c r="C43" i="1"/>
  <c r="C44" i="1"/>
  <c r="D45" i="1" s="1"/>
  <c r="C45" i="1"/>
  <c r="C46" i="1"/>
  <c r="C47" i="1"/>
  <c r="C48" i="1"/>
  <c r="D49" i="1" s="1"/>
  <c r="C49" i="1"/>
  <c r="C50" i="1"/>
  <c r="C51" i="1"/>
  <c r="C52" i="1"/>
  <c r="D53" i="1" s="1"/>
  <c r="C53" i="1"/>
  <c r="C54" i="1"/>
  <c r="C55" i="1"/>
  <c r="C56" i="1"/>
  <c r="D57" i="1" s="1"/>
  <c r="C57" i="1"/>
  <c r="C58" i="1"/>
  <c r="C59" i="1"/>
  <c r="C60" i="1"/>
  <c r="D61" i="1" s="1"/>
  <c r="C61" i="1"/>
  <c r="C62" i="1"/>
  <c r="C63" i="1"/>
  <c r="C64" i="1"/>
  <c r="D65" i="1" s="1"/>
  <c r="C65" i="1"/>
  <c r="C66" i="1"/>
  <c r="C67" i="1"/>
  <c r="C68" i="1"/>
  <c r="D69" i="1" s="1"/>
  <c r="C69" i="1"/>
  <c r="C70" i="1"/>
  <c r="C71" i="1"/>
  <c r="C72" i="1"/>
  <c r="D73" i="1" s="1"/>
  <c r="C73" i="1"/>
  <c r="C74" i="1"/>
  <c r="C75" i="1"/>
  <c r="C76" i="1"/>
  <c r="D77" i="1" s="1"/>
  <c r="C77" i="1"/>
  <c r="C78" i="1"/>
  <c r="C4" i="1"/>
  <c r="D5" i="1" s="1"/>
  <c r="D78" i="1" l="1"/>
  <c r="D74" i="1"/>
  <c r="D70" i="1"/>
  <c r="D66" i="1"/>
  <c r="E66" i="1" s="1"/>
  <c r="D62" i="1"/>
  <c r="D58" i="1"/>
  <c r="D54" i="1"/>
  <c r="D50" i="1"/>
  <c r="E50" i="1" s="1"/>
  <c r="D46" i="1"/>
  <c r="D42" i="1"/>
  <c r="D38" i="1"/>
  <c r="D34" i="1"/>
  <c r="E34" i="1" s="1"/>
  <c r="D30" i="1"/>
  <c r="D26" i="1"/>
  <c r="D22" i="1"/>
  <c r="D18" i="1"/>
  <c r="E18" i="1" s="1"/>
  <c r="D14" i="1"/>
  <c r="D10" i="1"/>
  <c r="D6" i="1"/>
  <c r="D13" i="1"/>
  <c r="I13" i="1" s="1"/>
  <c r="D9" i="1"/>
  <c r="D72" i="1"/>
  <c r="D68" i="1"/>
  <c r="D64" i="1"/>
  <c r="E64" i="1" s="1"/>
  <c r="D56" i="1"/>
  <c r="D52" i="1"/>
  <c r="D48" i="1"/>
  <c r="D40" i="1"/>
  <c r="E40" i="1" s="1"/>
  <c r="D36" i="1"/>
  <c r="D32" i="1"/>
  <c r="D24" i="1"/>
  <c r="D20" i="1"/>
  <c r="E20" i="1" s="1"/>
  <c r="D16" i="1"/>
  <c r="E72" i="1"/>
  <c r="I72" i="1"/>
  <c r="E68" i="1"/>
  <c r="I68" i="1"/>
  <c r="E56" i="1"/>
  <c r="I56" i="1"/>
  <c r="E52" i="1"/>
  <c r="I52" i="1"/>
  <c r="E48" i="1"/>
  <c r="I48" i="1"/>
  <c r="E36" i="1"/>
  <c r="I36" i="1"/>
  <c r="E32" i="1"/>
  <c r="I32" i="1"/>
  <c r="E24" i="1"/>
  <c r="I24" i="1"/>
  <c r="E16" i="1"/>
  <c r="I16" i="1"/>
  <c r="E8" i="1"/>
  <c r="I8" i="1"/>
  <c r="E73" i="1"/>
  <c r="I73" i="1"/>
  <c r="E65" i="1"/>
  <c r="I65" i="1"/>
  <c r="E57" i="1"/>
  <c r="I57" i="1"/>
  <c r="E49" i="1"/>
  <c r="I49" i="1"/>
  <c r="E41" i="1"/>
  <c r="I41" i="1"/>
  <c r="E33" i="1"/>
  <c r="I33" i="1"/>
  <c r="E25" i="1"/>
  <c r="I25" i="1"/>
  <c r="E17" i="1"/>
  <c r="I17" i="1"/>
  <c r="E13" i="1"/>
  <c r="D76" i="1"/>
  <c r="D60" i="1"/>
  <c r="D44" i="1"/>
  <c r="D12" i="1"/>
  <c r="E5" i="1"/>
  <c r="I5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  <c r="E77" i="1"/>
  <c r="I77" i="1"/>
  <c r="E69" i="1"/>
  <c r="I69" i="1"/>
  <c r="E61" i="1"/>
  <c r="I61" i="1"/>
  <c r="E53" i="1"/>
  <c r="I53" i="1"/>
  <c r="E45" i="1"/>
  <c r="I45" i="1"/>
  <c r="E37" i="1"/>
  <c r="I37" i="1"/>
  <c r="E29" i="1"/>
  <c r="I29" i="1"/>
  <c r="E21" i="1"/>
  <c r="I21" i="1"/>
  <c r="E9" i="1"/>
  <c r="I9" i="1"/>
  <c r="D28" i="1"/>
  <c r="E78" i="1"/>
  <c r="I78" i="1"/>
  <c r="E74" i="1"/>
  <c r="I74" i="1"/>
  <c r="E70" i="1"/>
  <c r="I70" i="1"/>
  <c r="I66" i="1"/>
  <c r="E62" i="1"/>
  <c r="I62" i="1"/>
  <c r="E58" i="1"/>
  <c r="I58" i="1"/>
  <c r="E54" i="1"/>
  <c r="I54" i="1"/>
  <c r="I50" i="1"/>
  <c r="E46" i="1"/>
  <c r="I46" i="1"/>
  <c r="E42" i="1"/>
  <c r="I42" i="1"/>
  <c r="E38" i="1"/>
  <c r="I38" i="1"/>
  <c r="I34" i="1"/>
  <c r="E30" i="1"/>
  <c r="I30" i="1"/>
  <c r="E26" i="1"/>
  <c r="I26" i="1"/>
  <c r="E22" i="1"/>
  <c r="I22" i="1"/>
  <c r="I18" i="1"/>
  <c r="E14" i="1"/>
  <c r="I14" i="1"/>
  <c r="E10" i="1"/>
  <c r="I10" i="1"/>
  <c r="E6" i="1"/>
  <c r="I6" i="1"/>
  <c r="AH8" i="1"/>
  <c r="AI6" i="1" s="1"/>
  <c r="F5" i="1" s="1"/>
  <c r="G5" i="1" s="1"/>
  <c r="I20" i="1" l="1"/>
  <c r="I40" i="1"/>
  <c r="I64" i="1"/>
  <c r="E19" i="1"/>
  <c r="I19" i="1"/>
  <c r="E35" i="1"/>
  <c r="I35" i="1"/>
  <c r="E51" i="1"/>
  <c r="I51" i="1"/>
  <c r="E67" i="1"/>
  <c r="I67" i="1"/>
  <c r="E76" i="1"/>
  <c r="I76" i="1"/>
  <c r="E7" i="1"/>
  <c r="I7" i="1"/>
  <c r="E23" i="1"/>
  <c r="I23" i="1"/>
  <c r="E39" i="1"/>
  <c r="I39" i="1"/>
  <c r="E55" i="1"/>
  <c r="I55" i="1"/>
  <c r="E71" i="1"/>
  <c r="I71" i="1"/>
  <c r="E12" i="1"/>
  <c r="I12" i="1"/>
  <c r="E28" i="1"/>
  <c r="I28" i="1"/>
  <c r="E11" i="1"/>
  <c r="I11" i="1"/>
  <c r="E27" i="1"/>
  <c r="I27" i="1"/>
  <c r="E43" i="1"/>
  <c r="I43" i="1"/>
  <c r="E59" i="1"/>
  <c r="I59" i="1"/>
  <c r="E75" i="1"/>
  <c r="I75" i="1"/>
  <c r="E44" i="1"/>
  <c r="I44" i="1"/>
  <c r="E15" i="1"/>
  <c r="I15" i="1"/>
  <c r="E31" i="1"/>
  <c r="I31" i="1"/>
  <c r="E47" i="1"/>
  <c r="I47" i="1"/>
  <c r="E63" i="1"/>
  <c r="I63" i="1"/>
  <c r="E60" i="1"/>
  <c r="I60" i="1"/>
  <c r="AI4" i="1"/>
  <c r="F3" i="1" s="1"/>
  <c r="G3" i="1" s="1"/>
  <c r="AI5" i="1"/>
  <c r="F4" i="1" s="1"/>
  <c r="G4" i="1" s="1"/>
  <c r="AI7" i="1"/>
  <c r="F6" i="1" s="1"/>
  <c r="G6" i="1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I8" authorId="0" shapeId="0">
      <text>
        <r>
          <rPr>
            <b/>
            <sz val="9"/>
            <color indexed="81"/>
            <rFont val="Tahoma"/>
            <family val="2"/>
            <charset val="204"/>
          </rPr>
          <t>В аддитивной модели сумма сезонных компонент должна быть равна нулю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>в мультипликативной модели сумма значений сезонных компонент должна быть равна числу периодов в цикле, в нашем случае для квартальных данных - числу кварталов в одном году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<sst xmlns="http://schemas.openxmlformats.org/spreadsheetml/2006/main" count="272" uniqueCount="100">
  <si>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</si>
  <si>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</si>
  <si>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</si>
  <si>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</si>
  <si>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</si>
  <si>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</si>
  <si>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</si>
  <si>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</si>
  <si>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</si>
  <si>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</si>
  <si>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</si>
  <si>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</si>
  <si>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</si>
  <si>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</si>
  <si>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</si>
  <si>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</si>
  <si>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</si>
  <si>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</si>
  <si>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</si>
  <si>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</si>
  <si>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</si>
  <si>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</si>
  <si>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</si>
  <si>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</si>
  <si>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</si>
  <si>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</si>
  <si>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</si>
  <si>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</si>
  <si>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</si>
  <si>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</si>
  <si>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</si>
  <si>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</si>
  <si>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</si>
  <si>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</si>
  <si>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</si>
  <si>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</si>
  <si>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</si>
  <si>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</si>
  <si>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</si>
  <si>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</si>
  <si>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</si>
  <si>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</si>
  <si>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</si>
  <si>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</si>
  <si>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</si>
  <si>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</si>
  <si>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</si>
  <si>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</si>
  <si>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</si>
  <si>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</si>
  <si>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</si>
  <si>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</si>
  <si>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</si>
  <si>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</si>
  <si>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</si>
  <si>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</si>
  <si>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</si>
  <si>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</si>
  <si>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</si>
  <si>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</si>
  <si>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</si>
  <si>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</si>
  <si>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</si>
  <si>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</si>
  <si>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</si>
  <si>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</si>
  <si>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</si>
  <si>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</si>
  <si>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</si>
  <si>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</si>
  <si>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</si>
  <si>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</si>
  <si>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</si>
  <si>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</si>
  <si>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</si>
  <si>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</si>
  <si>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</si>
  <si>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</si>
  <si>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RGDP</t>
  </si>
  <si>
    <t>Скользящая средняя</t>
  </si>
  <si>
    <t>Центрированная скользящая средняя</t>
  </si>
  <si>
    <t>Q1</t>
  </si>
  <si>
    <t>Q3</t>
  </si>
  <si>
    <t>Q2</t>
  </si>
  <si>
    <t>Q4</t>
  </si>
  <si>
    <t>Средние оценки сезонной компоненты для каждого квартала</t>
  </si>
  <si>
    <t>Корректирующий коэффициент</t>
  </si>
  <si>
    <t>Скорректированные значения сезонной компоненты</t>
  </si>
  <si>
    <t>Series</t>
  </si>
  <si>
    <t>Seasonally adjusted</t>
  </si>
  <si>
    <t>Trend</t>
  </si>
  <si>
    <t>Seasonal</t>
  </si>
  <si>
    <t>Irregular</t>
  </si>
  <si>
    <t>RGDP_s.a.</t>
  </si>
  <si>
    <t>Оценка сезонной компоненты для аддитивной модели</t>
  </si>
  <si>
    <t>Оценка сезонной компоненты для мультипликативной модели</t>
  </si>
  <si>
    <t>Seasonally adjusted/Trend</t>
  </si>
  <si>
    <t>Series/Seasonally adjusted</t>
  </si>
  <si>
    <t>Вывод результата в Jdemetra</t>
  </si>
  <si>
    <t>Собственный 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</si>
</sst>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7" formatCode="0.000000"/>
    <numFmt numFmtId="168" formatCode="0.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0" fillId="0" borderId="0" xfId="0" applyFill="1"/>
    <xf numFmtId="14" fontId="0" fillId="0" borderId="0" xfId="0" applyNumberFormat="1" applyFont="1" applyFill="1" applyBorder="1" applyAlignment="1" applyProtection="1"/>
    <xf numFmtId="0" fontId="0" fillId="0" borderId="1" xfId="0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4" fontId="0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/>
    <xf numFmtId="0" fontId="1" fillId="0" borderId="1" xfId="0" applyFont="1" applyFill="1" applyBorder="1"/>
    <xf numFmtId="0" fontId="0" fillId="5" borderId="0" xfId="0" applyFill="1" applyAlignment="1">
      <alignment wrapText="1"/>
    </xf>
    <xf numFmtId="0" fontId="0" fillId="4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167" fontId="0" fillId="0" borderId="1" xfId="0" applyNumberFormat="1" applyBorder="1"/>
    <xf numFmtId="167" fontId="0" fillId="2" borderId="0" xfId="0" applyNumberFormat="1" applyFill="1"/>
    <xf numFmtId="167" fontId="0" fillId="0" borderId="0" xfId="0" applyNumberFormat="1"/>
    <xf numFmtId="168" fontId="0" fillId="0" borderId="1" xfId="0" applyNumberFormat="1" applyBorder="1"/>
    <xf numFmtId="165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49603058876904E-2"/>
          <c:y val="0.11889598193102054"/>
          <c:w val="0.88864340105634931"/>
          <c:h val="0.66006528713446511"/>
        </c:manualLayout>
      </c:layout>
      <c:lineChart>
        <c:grouping val="standard"/>
        <c:varyColors val="0"/>
        <c:ser>
          <c:idx val="0"/>
          <c:order val="0"/>
          <c:tx>
            <c:v>RGDP_s.a._moving average</c:v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moving_average!$G$3:$G$80</c:f>
              <c:numCache>
                <c:formatCode>0.0</c:formatCode>
                <c:ptCount val="78"/>
                <c:pt idx="0">
                  <c:v>9591.4883991228071</c:v>
                </c:pt>
                <c:pt idx="1">
                  <c:v>8978.9967324561403</c:v>
                </c:pt>
                <c:pt idx="2">
                  <c:v>8607.9816118421058</c:v>
                </c:pt>
                <c:pt idx="3">
                  <c:v>8721.8032565789472</c:v>
                </c:pt>
                <c:pt idx="4">
                  <c:v>9780.5983991228077</c:v>
                </c:pt>
                <c:pt idx="5">
                  <c:v>9432.6667324561386</c:v>
                </c:pt>
                <c:pt idx="6">
                  <c:v>9136.3116118421058</c:v>
                </c:pt>
                <c:pt idx="7">
                  <c:v>9238.0032565789479</c:v>
                </c:pt>
                <c:pt idx="8">
                  <c:v>10109.208399122806</c:v>
                </c:pt>
                <c:pt idx="9">
                  <c:v>9943.2167324561397</c:v>
                </c:pt>
                <c:pt idx="10">
                  <c:v>9625.9016118421059</c:v>
                </c:pt>
                <c:pt idx="11">
                  <c:v>9788.6332565789471</c:v>
                </c:pt>
                <c:pt idx="12">
                  <c:v>10604.258399122808</c:v>
                </c:pt>
                <c:pt idx="13">
                  <c:v>10400.286732456139</c:v>
                </c:pt>
                <c:pt idx="14">
                  <c:v>10492.221611842106</c:v>
                </c:pt>
                <c:pt idx="15">
                  <c:v>10732.883256578947</c:v>
                </c:pt>
                <c:pt idx="16">
                  <c:v>11477.368399122806</c:v>
                </c:pt>
                <c:pt idx="17">
                  <c:v>11529.90673245614</c:v>
                </c:pt>
                <c:pt idx="18">
                  <c:v>11938.411611842104</c:v>
                </c:pt>
                <c:pt idx="19">
                  <c:v>12098.143256578947</c:v>
                </c:pt>
                <c:pt idx="20">
                  <c:v>12445.048399122807</c:v>
                </c:pt>
                <c:pt idx="21">
                  <c:v>12459.49673245614</c:v>
                </c:pt>
                <c:pt idx="22">
                  <c:v>13080.481611842106</c:v>
                </c:pt>
                <c:pt idx="23">
                  <c:v>13480.923256578946</c:v>
                </c:pt>
                <c:pt idx="24">
                  <c:v>13660.808399122807</c:v>
                </c:pt>
                <c:pt idx="25">
                  <c:v>13600.706732456139</c:v>
                </c:pt>
                <c:pt idx="26">
                  <c:v>14337.331611842106</c:v>
                </c:pt>
                <c:pt idx="27">
                  <c:v>15013.703256578949</c:v>
                </c:pt>
                <c:pt idx="28">
                  <c:v>14759.728399122807</c:v>
                </c:pt>
                <c:pt idx="29">
                  <c:v>14822.586732456139</c:v>
                </c:pt>
                <c:pt idx="30">
                  <c:v>15763.041611842105</c:v>
                </c:pt>
                <c:pt idx="31">
                  <c:v>16135.873256578947</c:v>
                </c:pt>
                <c:pt idx="32">
                  <c:v>16223.818399122807</c:v>
                </c:pt>
                <c:pt idx="33">
                  <c:v>16318.856732456141</c:v>
                </c:pt>
                <c:pt idx="34">
                  <c:v>17698.831611842106</c:v>
                </c:pt>
                <c:pt idx="35">
                  <c:v>17510.813256578949</c:v>
                </c:pt>
                <c:pt idx="36">
                  <c:v>16385.448399122808</c:v>
                </c:pt>
                <c:pt idx="37">
                  <c:v>16257.55673245614</c:v>
                </c:pt>
                <c:pt idx="38">
                  <c:v>17548.271611842105</c:v>
                </c:pt>
                <c:pt idx="39">
                  <c:v>17696.543256578949</c:v>
                </c:pt>
                <c:pt idx="40">
                  <c:v>17003.918399122806</c:v>
                </c:pt>
                <c:pt idx="41">
                  <c:v>17686.056732456142</c:v>
                </c:pt>
                <c:pt idx="42">
                  <c:v>18854.881611842105</c:v>
                </c:pt>
                <c:pt idx="43">
                  <c:v>19570.323256578948</c:v>
                </c:pt>
                <c:pt idx="44">
                  <c:v>18632.718399122805</c:v>
                </c:pt>
                <c:pt idx="45">
                  <c:v>19626.036732456138</c:v>
                </c:pt>
                <c:pt idx="46">
                  <c:v>19222.581611842106</c:v>
                </c:pt>
                <c:pt idx="47">
                  <c:v>19655.183256578948</c:v>
                </c:pt>
                <c:pt idx="48">
                  <c:v>19194.468399122805</c:v>
                </c:pt>
                <c:pt idx="49">
                  <c:v>20143.286732456138</c:v>
                </c:pt>
                <c:pt idx="50">
                  <c:v>19554.881611842105</c:v>
                </c:pt>
                <c:pt idx="51">
                  <c:v>19555.203256578949</c:v>
                </c:pt>
                <c:pt idx="52">
                  <c:v>19929.558399122805</c:v>
                </c:pt>
                <c:pt idx="53">
                  <c:v>20064.276732456139</c:v>
                </c:pt>
                <c:pt idx="54">
                  <c:v>19847.261611842107</c:v>
                </c:pt>
                <c:pt idx="55">
                  <c:v>19391.223256578945</c:v>
                </c:pt>
                <c:pt idx="56">
                  <c:v>20089.058399122805</c:v>
                </c:pt>
                <c:pt idx="57">
                  <c:v>20312.706732456139</c:v>
                </c:pt>
                <c:pt idx="58">
                  <c:v>20244.991611842106</c:v>
                </c:pt>
                <c:pt idx="59">
                  <c:v>19932.51325657895</c:v>
                </c:pt>
                <c:pt idx="60">
                  <c:v>19712.188399122806</c:v>
                </c:pt>
                <c:pt idx="61">
                  <c:v>19454.22673245614</c:v>
                </c:pt>
                <c:pt idx="62">
                  <c:v>19326.061611842106</c:v>
                </c:pt>
                <c:pt idx="63">
                  <c:v>19000.953256578949</c:v>
                </c:pt>
                <c:pt idx="64">
                  <c:v>19072.228399122807</c:v>
                </c:pt>
                <c:pt idx="65">
                  <c:v>19197.946732456141</c:v>
                </c:pt>
                <c:pt idx="66">
                  <c:v>18611.831611842106</c:v>
                </c:pt>
                <c:pt idx="67">
                  <c:v>18653.593256578948</c:v>
                </c:pt>
                <c:pt idx="68">
                  <c:v>19150.528399122806</c:v>
                </c:pt>
                <c:pt idx="69">
                  <c:v>19543.346732456139</c:v>
                </c:pt>
                <c:pt idx="70">
                  <c:v>19213.331611842106</c:v>
                </c:pt>
                <c:pt idx="71">
                  <c:v>19541.093256578948</c:v>
                </c:pt>
                <c:pt idx="72">
                  <c:v>20069.328399122805</c:v>
                </c:pt>
                <c:pt idx="73">
                  <c:v>20274.24673245614</c:v>
                </c:pt>
                <c:pt idx="74">
                  <c:v>19657.431611842105</c:v>
                </c:pt>
                <c:pt idx="75">
                  <c:v>19809.393256578947</c:v>
                </c:pt>
                <c:pt idx="76">
                  <c:v>20317.428399122808</c:v>
                </c:pt>
                <c:pt idx="77">
                  <c:v>20371.146732456138</c:v>
                </c:pt>
              </c:numCache>
            </c:numRef>
          </c:val>
          <c:smooth val="0"/>
        </c:ser>
        <c:ser>
          <c:idx val="1"/>
          <c:order val="1"/>
          <c:tx>
            <c:v>RDGP_s.a._TRAMO-SEATS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'TRAMO-SEATS'!$F$3:$F$80</c:f>
              <c:numCache>
                <c:formatCode>General</c:formatCode>
                <c:ptCount val="78"/>
                <c:pt idx="0">
                  <c:v>8888.3435325150003</c:v>
                </c:pt>
                <c:pt idx="1">
                  <c:v>8902.0687390780004</c:v>
                </c:pt>
                <c:pt idx="2">
                  <c:v>8986.6752927439993</c:v>
                </c:pt>
                <c:pt idx="3">
                  <c:v>9064.9422896750002</c:v>
                </c:pt>
                <c:pt idx="4">
                  <c:v>9179.8536791070001</c:v>
                </c:pt>
                <c:pt idx="5">
                  <c:v>9304.4816853810007</c:v>
                </c:pt>
                <c:pt idx="6">
                  <c:v>9433.8170886810003</c:v>
                </c:pt>
                <c:pt idx="7">
                  <c:v>9541.1412583159999</c:v>
                </c:pt>
                <c:pt idx="8">
                  <c:v>9622.5626556429997</c:v>
                </c:pt>
                <c:pt idx="9">
                  <c:v>9817.0540596339997</c:v>
                </c:pt>
                <c:pt idx="10">
                  <c:v>9867.7329295130003</c:v>
                </c:pt>
                <c:pt idx="11">
                  <c:v>10029.440306025999</c:v>
                </c:pt>
                <c:pt idx="12">
                  <c:v>10201.790514443999</c:v>
                </c:pt>
                <c:pt idx="13">
                  <c:v>10344.608692484</c:v>
                </c:pt>
                <c:pt idx="14">
                  <c:v>10626.50642483</c:v>
                </c:pt>
                <c:pt idx="15">
                  <c:v>10896.955384448</c:v>
                </c:pt>
                <c:pt idx="16">
                  <c:v>11219.875815337</c:v>
                </c:pt>
                <c:pt idx="17">
                  <c:v>11563.376463639001</c:v>
                </c:pt>
                <c:pt idx="18">
                  <c:v>11865.140850763</c:v>
                </c:pt>
                <c:pt idx="19">
                  <c:v>12105.406546452001</c:v>
                </c:pt>
                <c:pt idx="20">
                  <c:v>12344.313532202999</c:v>
                </c:pt>
                <c:pt idx="21">
                  <c:v>12647.834900211001</c:v>
                </c:pt>
                <c:pt idx="22">
                  <c:v>12971.498467407</c:v>
                </c:pt>
                <c:pt idx="23">
                  <c:v>13271.042907558</c:v>
                </c:pt>
                <c:pt idx="24">
                  <c:v>13647.133844001</c:v>
                </c:pt>
                <c:pt idx="25">
                  <c:v>13912.484643832</c:v>
                </c:pt>
                <c:pt idx="26">
                  <c:v>14205.485289863</c:v>
                </c:pt>
                <c:pt idx="27">
                  <c:v>14661.103509402999</c:v>
                </c:pt>
                <c:pt idx="28">
                  <c:v>14810.289761996</c:v>
                </c:pt>
                <c:pt idx="29">
                  <c:v>15201.179325146</c:v>
                </c:pt>
                <c:pt idx="30">
                  <c:v>15509.033341459</c:v>
                </c:pt>
                <c:pt idx="31">
                  <c:v>15843.947964430001</c:v>
                </c:pt>
                <c:pt idx="32">
                  <c:v>16507.895395060001</c:v>
                </c:pt>
                <c:pt idx="33">
                  <c:v>16752.783731511001</c:v>
                </c:pt>
                <c:pt idx="34">
                  <c:v>17016.299400495001</c:v>
                </c:pt>
                <c:pt idx="35">
                  <c:v>17030.033329868998</c:v>
                </c:pt>
                <c:pt idx="36">
                  <c:v>16844.339634776999</c:v>
                </c:pt>
                <c:pt idx="37">
                  <c:v>16775.981636322998</c:v>
                </c:pt>
                <c:pt idx="38">
                  <c:v>17014.752691359001</c:v>
                </c:pt>
                <c:pt idx="39">
                  <c:v>17168.236527264999</c:v>
                </c:pt>
                <c:pt idx="40">
                  <c:v>17538.781747818</c:v>
                </c:pt>
                <c:pt idx="41">
                  <c:v>17970.098073736001</c:v>
                </c:pt>
                <c:pt idx="42">
                  <c:v>18536.440931762001</c:v>
                </c:pt>
                <c:pt idx="43">
                  <c:v>19012.947117512998</c:v>
                </c:pt>
                <c:pt idx="44">
                  <c:v>19164.720438583001</c:v>
                </c:pt>
                <c:pt idx="45">
                  <c:v>19488.403287386001</c:v>
                </c:pt>
                <c:pt idx="46">
                  <c:v>19315.399688248999</c:v>
                </c:pt>
                <c:pt idx="47">
                  <c:v>19518.452389532002</c:v>
                </c:pt>
                <c:pt idx="48">
                  <c:v>19506.479306703</c:v>
                </c:pt>
                <c:pt idx="49">
                  <c:v>19773.519002663001</c:v>
                </c:pt>
                <c:pt idx="50">
                  <c:v>19702.385703931999</c:v>
                </c:pt>
                <c:pt idx="51">
                  <c:v>19762.157230335</c:v>
                </c:pt>
                <c:pt idx="52">
                  <c:v>19955.390272428001</c:v>
                </c:pt>
                <c:pt idx="53">
                  <c:v>19768.287092933999</c:v>
                </c:pt>
                <c:pt idx="54">
                  <c:v>19912.078317937001</c:v>
                </c:pt>
                <c:pt idx="55">
                  <c:v>19785.136797331001</c:v>
                </c:pt>
                <c:pt idx="56">
                  <c:v>20082.640503602001</c:v>
                </c:pt>
                <c:pt idx="57">
                  <c:v>20160.385018566001</c:v>
                </c:pt>
                <c:pt idx="58">
                  <c:v>20117.183468669002</c:v>
                </c:pt>
                <c:pt idx="59">
                  <c:v>20095.259252691001</c:v>
                </c:pt>
                <c:pt idx="60">
                  <c:v>19745.814668596999</c:v>
                </c:pt>
                <c:pt idx="61">
                  <c:v>19416.560620501001</c:v>
                </c:pt>
                <c:pt idx="62">
                  <c:v>19378.482027988</c:v>
                </c:pt>
                <c:pt idx="63">
                  <c:v>19148.289357104</c:v>
                </c:pt>
                <c:pt idx="64">
                  <c:v>18996.043774725</c:v>
                </c:pt>
                <c:pt idx="65">
                  <c:v>18988.385492328998</c:v>
                </c:pt>
                <c:pt idx="66">
                  <c:v>18839.885745764001</c:v>
                </c:pt>
                <c:pt idx="67">
                  <c:v>18903.931349350001</c:v>
                </c:pt>
                <c:pt idx="68">
                  <c:v>19042.284284646001</c:v>
                </c:pt>
                <c:pt idx="69">
                  <c:v>19264.987468867999</c:v>
                </c:pt>
                <c:pt idx="70">
                  <c:v>19508.789927152</c:v>
                </c:pt>
                <c:pt idx="71">
                  <c:v>19744.603706808</c:v>
                </c:pt>
                <c:pt idx="72">
                  <c:v>19902.740444037001</c:v>
                </c:pt>
                <c:pt idx="73">
                  <c:v>20005.942632834998</c:v>
                </c:pt>
                <c:pt idx="74">
                  <c:v>20016.830100744999</c:v>
                </c:pt>
                <c:pt idx="75">
                  <c:v>20048.631765460999</c:v>
                </c:pt>
                <c:pt idx="76">
                  <c:v>20111.329704848999</c:v>
                </c:pt>
                <c:pt idx="77">
                  <c:v>20129.957861309998</c:v>
                </c:pt>
              </c:numCache>
            </c:numRef>
          </c:val>
          <c:smooth val="0"/>
        </c:ser>
        <c:ser>
          <c:idx val="2"/>
          <c:order val="2"/>
          <c:tx>
            <c:v>RGDP_s.a._X_13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X_13!$F$3:$F$80</c:f>
              <c:numCache>
                <c:formatCode>General</c:formatCode>
                <c:ptCount val="78"/>
                <c:pt idx="0">
                  <c:v>9000.5772149549994</c:v>
                </c:pt>
                <c:pt idx="1">
                  <c:v>8889.9347507969997</c:v>
                </c:pt>
                <c:pt idx="2">
                  <c:v>8960.1235335199999</c:v>
                </c:pt>
                <c:pt idx="3">
                  <c:v>9041.0700487979993</c:v>
                </c:pt>
                <c:pt idx="4">
                  <c:v>9224.6517801270002</c:v>
                </c:pt>
                <c:pt idx="5">
                  <c:v>9367.2912280769997</c:v>
                </c:pt>
                <c:pt idx="6">
                  <c:v>9434.8043148750003</c:v>
                </c:pt>
                <c:pt idx="7">
                  <c:v>9516.9087506859996</c:v>
                </c:pt>
                <c:pt idx="8">
                  <c:v>9614.1808738269992</c:v>
                </c:pt>
                <c:pt idx="9">
                  <c:v>9909.1315128749993</c:v>
                </c:pt>
                <c:pt idx="10">
                  <c:v>9873.6713279809992</c:v>
                </c:pt>
                <c:pt idx="11">
                  <c:v>10016.130050928999</c:v>
                </c:pt>
                <c:pt idx="12">
                  <c:v>10194.394503715001</c:v>
                </c:pt>
                <c:pt idx="13">
                  <c:v>10405.165440045001</c:v>
                </c:pt>
                <c:pt idx="14">
                  <c:v>10653.288093753999</c:v>
                </c:pt>
                <c:pt idx="15">
                  <c:v>10875.659581692</c:v>
                </c:pt>
                <c:pt idx="16">
                  <c:v>11197.869925636</c:v>
                </c:pt>
                <c:pt idx="17">
                  <c:v>11623.430072592</c:v>
                </c:pt>
                <c:pt idx="18">
                  <c:v>11964.287747241</c:v>
                </c:pt>
                <c:pt idx="19">
                  <c:v>12119.752587621</c:v>
                </c:pt>
                <c:pt idx="20">
                  <c:v>12296.590188703</c:v>
                </c:pt>
                <c:pt idx="21">
                  <c:v>12633.711326506</c:v>
                </c:pt>
                <c:pt idx="22">
                  <c:v>13013.303735767</c:v>
                </c:pt>
                <c:pt idx="23">
                  <c:v>13383.036524518</c:v>
                </c:pt>
                <c:pt idx="24">
                  <c:v>13661.799343631001</c:v>
                </c:pt>
                <c:pt idx="25">
                  <c:v>13868.064062777999</c:v>
                </c:pt>
                <c:pt idx="26">
                  <c:v>14166.336773625</c:v>
                </c:pt>
                <c:pt idx="27">
                  <c:v>14790.998204467</c:v>
                </c:pt>
                <c:pt idx="28">
                  <c:v>14899.457643621001</c:v>
                </c:pt>
                <c:pt idx="29">
                  <c:v>15182.575419393001</c:v>
                </c:pt>
                <c:pt idx="30">
                  <c:v>15452.057115649</c:v>
                </c:pt>
                <c:pt idx="31">
                  <c:v>15843.023035726001</c:v>
                </c:pt>
                <c:pt idx="32">
                  <c:v>16563.037136457999</c:v>
                </c:pt>
                <c:pt idx="33">
                  <c:v>16747.108224043001</c:v>
                </c:pt>
                <c:pt idx="34">
                  <c:v>17220.329810030998</c:v>
                </c:pt>
                <c:pt idx="35">
                  <c:v>17132.574873000998</c:v>
                </c:pt>
                <c:pt idx="36">
                  <c:v>16772.482401195</c:v>
                </c:pt>
                <c:pt idx="37">
                  <c:v>16556.688548372</c:v>
                </c:pt>
                <c:pt idx="38">
                  <c:v>17175.619793971</c:v>
                </c:pt>
                <c:pt idx="39">
                  <c:v>17349.898811269999</c:v>
                </c:pt>
                <c:pt idx="40">
                  <c:v>17463.300575812002</c:v>
                </c:pt>
                <c:pt idx="41">
                  <c:v>17827.232059991002</c:v>
                </c:pt>
                <c:pt idx="42">
                  <c:v>18548.110591291999</c:v>
                </c:pt>
                <c:pt idx="43">
                  <c:v>19207.005189274001</c:v>
                </c:pt>
                <c:pt idx="44">
                  <c:v>19198.081722538998</c:v>
                </c:pt>
                <c:pt idx="45">
                  <c:v>19586.026065351001</c:v>
                </c:pt>
                <c:pt idx="46">
                  <c:v>19074.297694315999</c:v>
                </c:pt>
                <c:pt idx="47">
                  <c:v>19485.080432117</c:v>
                </c:pt>
                <c:pt idx="48">
                  <c:v>19578.320356549</c:v>
                </c:pt>
                <c:pt idx="49">
                  <c:v>19973.064503517999</c:v>
                </c:pt>
                <c:pt idx="50">
                  <c:v>19497.02982747</c:v>
                </c:pt>
                <c:pt idx="51">
                  <c:v>19600.641231432</c:v>
                </c:pt>
                <c:pt idx="52">
                  <c:v>20117.343121721002</c:v>
                </c:pt>
                <c:pt idx="53">
                  <c:v>19885.795448975001</c:v>
                </c:pt>
                <c:pt idx="54">
                  <c:v>19796.19055376</c:v>
                </c:pt>
                <c:pt idx="55">
                  <c:v>19584.580461812999</c:v>
                </c:pt>
                <c:pt idx="56">
                  <c:v>20117.413664698001</c:v>
                </c:pt>
                <c:pt idx="57">
                  <c:v>20159.623466088</c:v>
                </c:pt>
                <c:pt idx="58">
                  <c:v>20193.140270399999</c:v>
                </c:pt>
                <c:pt idx="59">
                  <c:v>20135.395746761002</c:v>
                </c:pt>
                <c:pt idx="60">
                  <c:v>19656.317691264001</c:v>
                </c:pt>
                <c:pt idx="61">
                  <c:v>19270.881111567</c:v>
                </c:pt>
                <c:pt idx="62">
                  <c:v>19383.659037714999</c:v>
                </c:pt>
                <c:pt idx="63">
                  <c:v>19218.836642603001</c:v>
                </c:pt>
                <c:pt idx="64">
                  <c:v>18953.745094391001</c:v>
                </c:pt>
                <c:pt idx="65">
                  <c:v>18944.739314721999</c:v>
                </c:pt>
                <c:pt idx="66">
                  <c:v>18804.656037242999</c:v>
                </c:pt>
                <c:pt idx="67">
                  <c:v>18871.252735261001</c:v>
                </c:pt>
                <c:pt idx="68">
                  <c:v>18999.852002202999</c:v>
                </c:pt>
                <c:pt idx="69">
                  <c:v>19248.984204347002</c:v>
                </c:pt>
                <c:pt idx="70">
                  <c:v>19449.104156245001</c:v>
                </c:pt>
                <c:pt idx="71">
                  <c:v>19745.757009423</c:v>
                </c:pt>
                <c:pt idx="72">
                  <c:v>19927.567042952</c:v>
                </c:pt>
                <c:pt idx="73">
                  <c:v>19966.324881435001</c:v>
                </c:pt>
                <c:pt idx="74">
                  <c:v>19929.821183579999</c:v>
                </c:pt>
                <c:pt idx="75">
                  <c:v>20018.802299307001</c:v>
                </c:pt>
                <c:pt idx="76">
                  <c:v>20133.440679923999</c:v>
                </c:pt>
                <c:pt idx="77">
                  <c:v>20072.075485017998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673744"/>
        <c:axId val="549674136"/>
      </c:lineChart>
      <c:catAx>
        <c:axId val="54967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74136"/>
        <c:crosses val="autoZero"/>
        <c:auto val="1"/>
        <c:lblAlgn val="ctr"/>
        <c:lblOffset val="100"/>
        <c:noMultiLvlLbl val="0"/>
      </c:catAx>
      <c:valAx>
        <c:axId val="549674136"/>
        <c:scaling>
          <c:orientation val="minMax"/>
          <c:max val="21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mln. BYN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9.3827160493827166E-2"/>
              <c:y val="5.962051719350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7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00356632893318E-2"/>
          <c:y val="9.631921901040183E-2"/>
          <c:w val="0.91208162767298939"/>
          <c:h val="0.71119814391023095"/>
        </c:manualLayout>
      </c:layout>
      <c:lineChart>
        <c:grouping val="standard"/>
        <c:varyColors val="0"/>
        <c:ser>
          <c:idx val="0"/>
          <c:order val="0"/>
          <c:tx>
            <c:v>Seasonal_moving average</c:v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moving_average!$F$3:$F$80</c:f>
              <c:numCache>
                <c:formatCode>0.0</c:formatCode>
                <c:ptCount val="78"/>
                <c:pt idx="0">
                  <c:v>-1677.2283991228073</c:v>
                </c:pt>
                <c:pt idx="1">
                  <c:v>-560.54673245614026</c:v>
                </c:pt>
                <c:pt idx="2">
                  <c:v>1381.1683881578942</c:v>
                </c:pt>
                <c:pt idx="3">
                  <c:v>856.60674342105324</c:v>
                </c:pt>
                <c:pt idx="4">
                  <c:v>-1677.2283991228073</c:v>
                </c:pt>
                <c:pt idx="5">
                  <c:v>-560.54673245614026</c:v>
                </c:pt>
                <c:pt idx="6">
                  <c:v>1381.1683881578942</c:v>
                </c:pt>
                <c:pt idx="7">
                  <c:v>856.60674342105324</c:v>
                </c:pt>
                <c:pt idx="8">
                  <c:v>-1677.2283991228073</c:v>
                </c:pt>
                <c:pt idx="9">
                  <c:v>-560.54673245614026</c:v>
                </c:pt>
                <c:pt idx="10">
                  <c:v>1381.1683881578942</c:v>
                </c:pt>
                <c:pt idx="11">
                  <c:v>856.60674342105324</c:v>
                </c:pt>
                <c:pt idx="12">
                  <c:v>-1677.2283991228073</c:v>
                </c:pt>
                <c:pt idx="13">
                  <c:v>-560.54673245614026</c:v>
                </c:pt>
                <c:pt idx="14">
                  <c:v>1381.1683881578942</c:v>
                </c:pt>
                <c:pt idx="15">
                  <c:v>856.60674342105324</c:v>
                </c:pt>
                <c:pt idx="16">
                  <c:v>-1677.2283991228073</c:v>
                </c:pt>
                <c:pt idx="17">
                  <c:v>-560.54673245614026</c:v>
                </c:pt>
                <c:pt idx="18">
                  <c:v>1381.1683881578942</c:v>
                </c:pt>
                <c:pt idx="19">
                  <c:v>856.60674342105324</c:v>
                </c:pt>
                <c:pt idx="20">
                  <c:v>-1677.2283991228073</c:v>
                </c:pt>
                <c:pt idx="21">
                  <c:v>-560.54673245614026</c:v>
                </c:pt>
                <c:pt idx="22">
                  <c:v>1381.1683881578942</c:v>
                </c:pt>
                <c:pt idx="23">
                  <c:v>856.60674342105324</c:v>
                </c:pt>
                <c:pt idx="24">
                  <c:v>-1677.2283991228073</c:v>
                </c:pt>
                <c:pt idx="25">
                  <c:v>-560.54673245614026</c:v>
                </c:pt>
                <c:pt idx="26">
                  <c:v>1381.1683881578942</c:v>
                </c:pt>
                <c:pt idx="27">
                  <c:v>856.60674342105324</c:v>
                </c:pt>
                <c:pt idx="28">
                  <c:v>-1677.2283991228073</c:v>
                </c:pt>
                <c:pt idx="29">
                  <c:v>-560.54673245614026</c:v>
                </c:pt>
                <c:pt idx="30">
                  <c:v>1381.1683881578942</c:v>
                </c:pt>
                <c:pt idx="31">
                  <c:v>856.60674342105324</c:v>
                </c:pt>
                <c:pt idx="32">
                  <c:v>-1677.2283991228073</c:v>
                </c:pt>
                <c:pt idx="33">
                  <c:v>-560.54673245614026</c:v>
                </c:pt>
                <c:pt idx="34">
                  <c:v>1381.1683881578942</c:v>
                </c:pt>
                <c:pt idx="35">
                  <c:v>856.60674342105324</c:v>
                </c:pt>
                <c:pt idx="36">
                  <c:v>-1677.2283991228073</c:v>
                </c:pt>
                <c:pt idx="37">
                  <c:v>-560.54673245614026</c:v>
                </c:pt>
                <c:pt idx="38">
                  <c:v>1381.1683881578942</c:v>
                </c:pt>
                <c:pt idx="39">
                  <c:v>856.60674342105324</c:v>
                </c:pt>
                <c:pt idx="40">
                  <c:v>-1677.2283991228073</c:v>
                </c:pt>
                <c:pt idx="41">
                  <c:v>-560.54673245614026</c:v>
                </c:pt>
                <c:pt idx="42">
                  <c:v>1381.1683881578942</c:v>
                </c:pt>
                <c:pt idx="43">
                  <c:v>856.60674342105324</c:v>
                </c:pt>
                <c:pt idx="44">
                  <c:v>-1677.2283991228073</c:v>
                </c:pt>
                <c:pt idx="45">
                  <c:v>-560.54673245614026</c:v>
                </c:pt>
                <c:pt idx="46">
                  <c:v>1381.1683881578942</c:v>
                </c:pt>
                <c:pt idx="47">
                  <c:v>856.60674342105324</c:v>
                </c:pt>
                <c:pt idx="48">
                  <c:v>-1677.2283991228073</c:v>
                </c:pt>
                <c:pt idx="49">
                  <c:v>-560.54673245614026</c:v>
                </c:pt>
                <c:pt idx="50">
                  <c:v>1381.1683881578942</c:v>
                </c:pt>
                <c:pt idx="51">
                  <c:v>856.60674342105324</c:v>
                </c:pt>
                <c:pt idx="52">
                  <c:v>-1677.2283991228073</c:v>
                </c:pt>
                <c:pt idx="53">
                  <c:v>-560.54673245614026</c:v>
                </c:pt>
                <c:pt idx="54">
                  <c:v>1381.1683881578942</c:v>
                </c:pt>
                <c:pt idx="55">
                  <c:v>856.60674342105324</c:v>
                </c:pt>
                <c:pt idx="56">
                  <c:v>-1677.2283991228073</c:v>
                </c:pt>
                <c:pt idx="57">
                  <c:v>-560.54673245614026</c:v>
                </c:pt>
                <c:pt idx="58">
                  <c:v>1381.1683881578942</c:v>
                </c:pt>
                <c:pt idx="59">
                  <c:v>856.60674342105324</c:v>
                </c:pt>
                <c:pt idx="60">
                  <c:v>-1677.2283991228073</c:v>
                </c:pt>
                <c:pt idx="61">
                  <c:v>-560.54673245614026</c:v>
                </c:pt>
                <c:pt idx="62">
                  <c:v>1381.1683881578942</c:v>
                </c:pt>
                <c:pt idx="63">
                  <c:v>856.60674342105324</c:v>
                </c:pt>
                <c:pt idx="64">
                  <c:v>-1677.2283991228073</c:v>
                </c:pt>
                <c:pt idx="65">
                  <c:v>-560.54673245614026</c:v>
                </c:pt>
                <c:pt idx="66">
                  <c:v>1381.1683881578942</c:v>
                </c:pt>
                <c:pt idx="67">
                  <c:v>856.60674342105324</c:v>
                </c:pt>
                <c:pt idx="68">
                  <c:v>-1677.2283991228073</c:v>
                </c:pt>
                <c:pt idx="69">
                  <c:v>-560.54673245614026</c:v>
                </c:pt>
                <c:pt idx="70">
                  <c:v>1381.1683881578942</c:v>
                </c:pt>
                <c:pt idx="71">
                  <c:v>856.60674342105324</c:v>
                </c:pt>
                <c:pt idx="72">
                  <c:v>-1677.2283991228073</c:v>
                </c:pt>
                <c:pt idx="73">
                  <c:v>-560.54673245614026</c:v>
                </c:pt>
                <c:pt idx="74">
                  <c:v>1381.1683881578942</c:v>
                </c:pt>
                <c:pt idx="75">
                  <c:v>856.60674342105324</c:v>
                </c:pt>
                <c:pt idx="76">
                  <c:v>-1677.2283991228073</c:v>
                </c:pt>
                <c:pt idx="77">
                  <c:v>-560.54673245614026</c:v>
                </c:pt>
              </c:numCache>
            </c:numRef>
          </c:val>
          <c:smooth val="0"/>
        </c:ser>
        <c:ser>
          <c:idx val="1"/>
          <c:order val="1"/>
          <c:tx>
            <c:v>Seasonal_TRAMO-SEATS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'TRAMO-SEATS'!$K$3:$K$80</c:f>
              <c:numCache>
                <c:formatCode>General</c:formatCode>
                <c:ptCount val="78"/>
                <c:pt idx="0">
                  <c:v>-974.08353251500012</c:v>
                </c:pt>
                <c:pt idx="1">
                  <c:v>-483.61873907799963</c:v>
                </c:pt>
                <c:pt idx="2">
                  <c:v>1002.4747072560003</c:v>
                </c:pt>
                <c:pt idx="3">
                  <c:v>513.46771032499964</c:v>
                </c:pt>
                <c:pt idx="4">
                  <c:v>-1076.4836791070002</c:v>
                </c:pt>
                <c:pt idx="5">
                  <c:v>-432.36168538099992</c:v>
                </c:pt>
                <c:pt idx="6">
                  <c:v>1083.6629113189992</c:v>
                </c:pt>
                <c:pt idx="7">
                  <c:v>553.46874168400063</c:v>
                </c:pt>
                <c:pt idx="8">
                  <c:v>-1190.5826556430002</c:v>
                </c:pt>
                <c:pt idx="9">
                  <c:v>-434.38405963399964</c:v>
                </c:pt>
                <c:pt idx="10">
                  <c:v>1139.3370704869994</c:v>
                </c:pt>
                <c:pt idx="11">
                  <c:v>615.79969397400055</c:v>
                </c:pt>
                <c:pt idx="12">
                  <c:v>-1274.7605144439985</c:v>
                </c:pt>
                <c:pt idx="13">
                  <c:v>-504.86869248400035</c:v>
                </c:pt>
                <c:pt idx="14">
                  <c:v>1246.8835751699989</c:v>
                </c:pt>
                <c:pt idx="15">
                  <c:v>692.5346155520001</c:v>
                </c:pt>
                <c:pt idx="16">
                  <c:v>-1419.7358153370005</c:v>
                </c:pt>
                <c:pt idx="17">
                  <c:v>-594.01646363899999</c:v>
                </c:pt>
                <c:pt idx="18">
                  <c:v>1454.4391492369996</c:v>
                </c:pt>
                <c:pt idx="19">
                  <c:v>849.34345354799916</c:v>
                </c:pt>
                <c:pt idx="20">
                  <c:v>-1576.4935322029996</c:v>
                </c:pt>
                <c:pt idx="21">
                  <c:v>-748.88490021100006</c:v>
                </c:pt>
                <c:pt idx="22">
                  <c:v>1490.1515325929995</c:v>
                </c:pt>
                <c:pt idx="23">
                  <c:v>1066.4870924420011</c:v>
                </c:pt>
                <c:pt idx="24">
                  <c:v>-1663.5538440010005</c:v>
                </c:pt>
                <c:pt idx="25">
                  <c:v>-872.32464383200022</c:v>
                </c:pt>
                <c:pt idx="26">
                  <c:v>1513.0147101370003</c:v>
                </c:pt>
                <c:pt idx="27">
                  <c:v>1209.2064905970001</c:v>
                </c:pt>
                <c:pt idx="28">
                  <c:v>-1727.7897619960004</c:v>
                </c:pt>
                <c:pt idx="29">
                  <c:v>-939.13932514599946</c:v>
                </c:pt>
                <c:pt idx="30">
                  <c:v>1635.1766585409987</c:v>
                </c:pt>
                <c:pt idx="31">
                  <c:v>1148.5320355699987</c:v>
                </c:pt>
                <c:pt idx="32">
                  <c:v>-1961.3053950600006</c:v>
                </c:pt>
                <c:pt idx="33">
                  <c:v>-994.47373151100146</c:v>
                </c:pt>
                <c:pt idx="34">
                  <c:v>2063.7005995049985</c:v>
                </c:pt>
                <c:pt idx="35">
                  <c:v>1337.3866701309998</c:v>
                </c:pt>
                <c:pt idx="36">
                  <c:v>-2136.1196347770001</c:v>
                </c:pt>
                <c:pt idx="37">
                  <c:v>-1078.9716363229982</c:v>
                </c:pt>
                <c:pt idx="38">
                  <c:v>1914.6873086409978</c:v>
                </c:pt>
                <c:pt idx="39">
                  <c:v>1384.9134727350029</c:v>
                </c:pt>
                <c:pt idx="40">
                  <c:v>-2212.0917478179999</c:v>
                </c:pt>
                <c:pt idx="41">
                  <c:v>-844.58807373600212</c:v>
                </c:pt>
                <c:pt idx="42">
                  <c:v>1699.6090682379981</c:v>
                </c:pt>
                <c:pt idx="43">
                  <c:v>1413.9828824870019</c:v>
                </c:pt>
                <c:pt idx="44">
                  <c:v>-2209.2304385829993</c:v>
                </c:pt>
                <c:pt idx="45">
                  <c:v>-422.91328738599987</c:v>
                </c:pt>
                <c:pt idx="46">
                  <c:v>1288.3503117510008</c:v>
                </c:pt>
                <c:pt idx="47">
                  <c:v>993.33761046799918</c:v>
                </c:pt>
                <c:pt idx="48">
                  <c:v>-1989.2393067029989</c:v>
                </c:pt>
                <c:pt idx="49">
                  <c:v>-190.77900266299912</c:v>
                </c:pt>
                <c:pt idx="50">
                  <c:v>1233.6642960680001</c:v>
                </c:pt>
                <c:pt idx="51">
                  <c:v>649.65276966500096</c:v>
                </c:pt>
                <c:pt idx="52">
                  <c:v>-1703.0602724279997</c:v>
                </c:pt>
                <c:pt idx="53">
                  <c:v>-264.55709293399923</c:v>
                </c:pt>
                <c:pt idx="54">
                  <c:v>1316.3516820629993</c:v>
                </c:pt>
                <c:pt idx="55">
                  <c:v>462.69320266900104</c:v>
                </c:pt>
                <c:pt idx="56">
                  <c:v>-1670.8105036019988</c:v>
                </c:pt>
                <c:pt idx="57">
                  <c:v>-408.22501856600138</c:v>
                </c:pt>
                <c:pt idx="58">
                  <c:v>1508.9765313309981</c:v>
                </c:pt>
                <c:pt idx="59">
                  <c:v>693.86074730899782</c:v>
                </c:pt>
                <c:pt idx="60">
                  <c:v>-1710.8546685969995</c:v>
                </c:pt>
                <c:pt idx="61">
                  <c:v>-522.88062050100052</c:v>
                </c:pt>
                <c:pt idx="62">
                  <c:v>1328.7479720119991</c:v>
                </c:pt>
                <c:pt idx="63">
                  <c:v>709.27064289600094</c:v>
                </c:pt>
                <c:pt idx="64">
                  <c:v>-1601.0437747249998</c:v>
                </c:pt>
                <c:pt idx="65">
                  <c:v>-350.98549232899677</c:v>
                </c:pt>
                <c:pt idx="66">
                  <c:v>1153.1142542359994</c:v>
                </c:pt>
                <c:pt idx="67">
                  <c:v>606.26865064999947</c:v>
                </c:pt>
                <c:pt idx="68">
                  <c:v>-1568.9842846460015</c:v>
                </c:pt>
                <c:pt idx="69">
                  <c:v>-282.187468868</c:v>
                </c:pt>
                <c:pt idx="70">
                  <c:v>1085.710072848</c:v>
                </c:pt>
                <c:pt idx="71">
                  <c:v>653.0962931920003</c:v>
                </c:pt>
                <c:pt idx="72">
                  <c:v>-1510.6404440370025</c:v>
                </c:pt>
                <c:pt idx="73">
                  <c:v>-292.24263283499749</c:v>
                </c:pt>
                <c:pt idx="74">
                  <c:v>1021.7698992549995</c:v>
                </c:pt>
                <c:pt idx="75">
                  <c:v>617.3682345390007</c:v>
                </c:pt>
                <c:pt idx="76">
                  <c:v>-1471.1297048489978</c:v>
                </c:pt>
                <c:pt idx="77">
                  <c:v>-319.35786130999986</c:v>
                </c:pt>
              </c:numCache>
            </c:numRef>
          </c:val>
          <c:smooth val="0"/>
        </c:ser>
        <c:ser>
          <c:idx val="2"/>
          <c:order val="2"/>
          <c:tx>
            <c:v>Seasonal_X_13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X_13!$K$3:$K$80</c:f>
              <c:numCache>
                <c:formatCode>General</c:formatCode>
                <c:ptCount val="78"/>
                <c:pt idx="0">
                  <c:v>-1086.3172149549991</c:v>
                </c:pt>
                <c:pt idx="1">
                  <c:v>-471.48475079699892</c:v>
                </c:pt>
                <c:pt idx="2">
                  <c:v>1029.0264664799997</c:v>
                </c:pt>
                <c:pt idx="3">
                  <c:v>537.33995120200052</c:v>
                </c:pt>
                <c:pt idx="4">
                  <c:v>-1121.2817801270003</c:v>
                </c:pt>
                <c:pt idx="5">
                  <c:v>-495.17122807699889</c:v>
                </c:pt>
                <c:pt idx="6">
                  <c:v>1082.6756851249993</c:v>
                </c:pt>
                <c:pt idx="7">
                  <c:v>577.70124931400096</c:v>
                </c:pt>
                <c:pt idx="8">
                  <c:v>-1182.2008738269997</c:v>
                </c:pt>
                <c:pt idx="9">
                  <c:v>-526.46151287499924</c:v>
                </c:pt>
                <c:pt idx="10">
                  <c:v>1133.3986720190005</c:v>
                </c:pt>
                <c:pt idx="11">
                  <c:v>629.1099490710003</c:v>
                </c:pt>
                <c:pt idx="12">
                  <c:v>-1267.364503715</c:v>
                </c:pt>
                <c:pt idx="13">
                  <c:v>-565.42544004500087</c:v>
                </c:pt>
                <c:pt idx="14">
                  <c:v>1220.101906246</c:v>
                </c:pt>
                <c:pt idx="15">
                  <c:v>713.83041830799993</c:v>
                </c:pt>
                <c:pt idx="16">
                  <c:v>-1397.7299256360002</c:v>
                </c:pt>
                <c:pt idx="17">
                  <c:v>-654.07007259199963</c:v>
                </c:pt>
                <c:pt idx="18">
                  <c:v>1355.2922527589999</c:v>
                </c:pt>
                <c:pt idx="19">
                  <c:v>834.9974123789998</c:v>
                </c:pt>
                <c:pt idx="20">
                  <c:v>-1528.7701887029998</c:v>
                </c:pt>
                <c:pt idx="21">
                  <c:v>-734.76132650599902</c:v>
                </c:pt>
                <c:pt idx="22">
                  <c:v>1448.3462642329996</c:v>
                </c:pt>
                <c:pt idx="23">
                  <c:v>954.49347548200058</c:v>
                </c:pt>
                <c:pt idx="24">
                  <c:v>-1678.2193436310008</c:v>
                </c:pt>
                <c:pt idx="25">
                  <c:v>-827.90406277799957</c:v>
                </c:pt>
                <c:pt idx="26">
                  <c:v>1552.1632263749998</c:v>
                </c:pt>
                <c:pt idx="27">
                  <c:v>1079.3117955329999</c:v>
                </c:pt>
                <c:pt idx="28">
                  <c:v>-1816.9576436210009</c:v>
                </c:pt>
                <c:pt idx="29">
                  <c:v>-920.53541939299976</c:v>
                </c:pt>
                <c:pt idx="30">
                  <c:v>1692.1528843509986</c:v>
                </c:pt>
                <c:pt idx="31">
                  <c:v>1149.4569642739989</c:v>
                </c:pt>
                <c:pt idx="32">
                  <c:v>-2016.4471364579986</c:v>
                </c:pt>
                <c:pt idx="33">
                  <c:v>-988.79822404300103</c:v>
                </c:pt>
                <c:pt idx="34">
                  <c:v>1859.6701899690015</c:v>
                </c:pt>
                <c:pt idx="35">
                  <c:v>1234.8451269990001</c:v>
                </c:pt>
                <c:pt idx="36">
                  <c:v>-2064.2624011950011</c:v>
                </c:pt>
                <c:pt idx="37">
                  <c:v>-859.67854837199957</c:v>
                </c:pt>
                <c:pt idx="38">
                  <c:v>1753.8202060289987</c:v>
                </c:pt>
                <c:pt idx="39">
                  <c:v>1203.2511887300025</c:v>
                </c:pt>
                <c:pt idx="40">
                  <c:v>-2136.6105758120011</c:v>
                </c:pt>
                <c:pt idx="41">
                  <c:v>-701.72205999100333</c:v>
                </c:pt>
                <c:pt idx="42">
                  <c:v>1687.939408708</c:v>
                </c:pt>
                <c:pt idx="43">
                  <c:v>1219.9248107259991</c:v>
                </c:pt>
                <c:pt idx="44">
                  <c:v>-2242.5917225389967</c:v>
                </c:pt>
                <c:pt idx="45">
                  <c:v>-520.53606535099971</c:v>
                </c:pt>
                <c:pt idx="46">
                  <c:v>1529.4523056840007</c:v>
                </c:pt>
                <c:pt idx="47">
                  <c:v>1026.709567883001</c:v>
                </c:pt>
                <c:pt idx="48">
                  <c:v>-2061.0803565489987</c:v>
                </c:pt>
                <c:pt idx="49">
                  <c:v>-390.32450351799707</c:v>
                </c:pt>
                <c:pt idx="50">
                  <c:v>1439.0201725299994</c:v>
                </c:pt>
                <c:pt idx="51">
                  <c:v>811.16876856800081</c:v>
                </c:pt>
                <c:pt idx="52">
                  <c:v>-1865.0131217210001</c:v>
                </c:pt>
                <c:pt idx="53">
                  <c:v>-382.06544897500135</c:v>
                </c:pt>
                <c:pt idx="54">
                  <c:v>1432.2394462400007</c:v>
                </c:pt>
                <c:pt idx="55">
                  <c:v>663.24953818700305</c:v>
                </c:pt>
                <c:pt idx="56">
                  <c:v>-1705.5836646979988</c:v>
                </c:pt>
                <c:pt idx="57">
                  <c:v>-407.46346608800013</c:v>
                </c:pt>
                <c:pt idx="58">
                  <c:v>1433.0197296000006</c:v>
                </c:pt>
                <c:pt idx="59">
                  <c:v>653.72425323899733</c:v>
                </c:pt>
                <c:pt idx="60">
                  <c:v>-1621.3576912640019</c:v>
                </c:pt>
                <c:pt idx="61">
                  <c:v>-377.20111156699932</c:v>
                </c:pt>
                <c:pt idx="62">
                  <c:v>1323.5709622850009</c:v>
                </c:pt>
                <c:pt idx="63">
                  <c:v>638.72335739700065</c:v>
                </c:pt>
                <c:pt idx="64">
                  <c:v>-1558.7450943910007</c:v>
                </c:pt>
                <c:pt idx="65">
                  <c:v>-307.33931472199765</c:v>
                </c:pt>
                <c:pt idx="66">
                  <c:v>1188.3439627570006</c:v>
                </c:pt>
                <c:pt idx="67">
                  <c:v>638.94726473899937</c:v>
                </c:pt>
                <c:pt idx="68">
                  <c:v>-1526.5520022029996</c:v>
                </c:pt>
                <c:pt idx="69">
                  <c:v>-266.18420434700238</c:v>
                </c:pt>
                <c:pt idx="70">
                  <c:v>1145.3958437549991</c:v>
                </c:pt>
                <c:pt idx="71">
                  <c:v>651.94299057700118</c:v>
                </c:pt>
                <c:pt idx="72">
                  <c:v>-1535.4670429520011</c:v>
                </c:pt>
                <c:pt idx="73">
                  <c:v>-252.62488143500013</c:v>
                </c:pt>
                <c:pt idx="74">
                  <c:v>1108.7788164199992</c:v>
                </c:pt>
                <c:pt idx="75">
                  <c:v>647.19770069299921</c:v>
                </c:pt>
                <c:pt idx="76">
                  <c:v>-1493.240679923998</c:v>
                </c:pt>
                <c:pt idx="77">
                  <c:v>-261.47548501799974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668648"/>
        <c:axId val="549670608"/>
      </c:lineChart>
      <c:catAx>
        <c:axId val="54966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70608"/>
        <c:crosses val="autoZero"/>
        <c:auto val="1"/>
        <c:lblAlgn val="ctr"/>
        <c:lblOffset val="100"/>
        <c:noMultiLvlLbl val="0"/>
      </c:catAx>
      <c:valAx>
        <c:axId val="54967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mln</a:t>
                </a:r>
                <a:r>
                  <a:rPr lang="ru-RU"/>
                  <a:t>. </a:t>
                </a:r>
                <a:r>
                  <a:rPr lang="en-US"/>
                  <a:t>BYN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6.87960599229933E-2"/>
              <c:y val="4.5719450393218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6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67090156675203E-2"/>
          <c:y val="8.3236984117004642E-2"/>
          <c:w val="0.87883020143954416"/>
          <c:h val="0.68802079249667991"/>
        </c:manualLayout>
      </c:layout>
      <c:lineChart>
        <c:grouping val="standard"/>
        <c:varyColors val="0"/>
        <c:ser>
          <c:idx val="0"/>
          <c:order val="0"/>
          <c:tx>
            <c:v>seasonal_moving average_multiplicative model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moving_average!$J$3:$J$80</c:f>
              <c:numCache>
                <c:formatCode>0.000</c:formatCode>
                <c:ptCount val="78"/>
                <c:pt idx="0">
                  <c:v>0.89161719083493984</c:v>
                </c:pt>
                <c:pt idx="1">
                  <c:v>0.96169302407247925</c:v>
                </c:pt>
                <c:pt idx="2">
                  <c:v>1.0912110228766103</c:v>
                </c:pt>
                <c:pt idx="3">
                  <c:v>1.0554787622159703</c:v>
                </c:pt>
                <c:pt idx="4">
                  <c:v>0.89161719083493984</c:v>
                </c:pt>
                <c:pt idx="5">
                  <c:v>0.96169302407247925</c:v>
                </c:pt>
                <c:pt idx="6">
                  <c:v>1.0912110228766103</c:v>
                </c:pt>
                <c:pt idx="7">
                  <c:v>1.0554787622159703</c:v>
                </c:pt>
                <c:pt idx="8">
                  <c:v>0.89161719083493984</c:v>
                </c:pt>
                <c:pt idx="9">
                  <c:v>0.96169302407247925</c:v>
                </c:pt>
                <c:pt idx="10">
                  <c:v>1.0912110228766103</c:v>
                </c:pt>
                <c:pt idx="11">
                  <c:v>1.0554787622159703</c:v>
                </c:pt>
                <c:pt idx="12">
                  <c:v>0.89161719083493984</c:v>
                </c:pt>
                <c:pt idx="13">
                  <c:v>0.96169302407247925</c:v>
                </c:pt>
                <c:pt idx="14">
                  <c:v>1.0912110228766103</c:v>
                </c:pt>
                <c:pt idx="15">
                  <c:v>1.0554787622159703</c:v>
                </c:pt>
                <c:pt idx="16">
                  <c:v>0.89161719083493984</c:v>
                </c:pt>
                <c:pt idx="17">
                  <c:v>0.96169302407247925</c:v>
                </c:pt>
                <c:pt idx="18">
                  <c:v>1.0912110228766103</c:v>
                </c:pt>
                <c:pt idx="19">
                  <c:v>1.0554787622159703</c:v>
                </c:pt>
                <c:pt idx="20">
                  <c:v>0.89161719083493984</c:v>
                </c:pt>
                <c:pt idx="21">
                  <c:v>0.96169302407247925</c:v>
                </c:pt>
                <c:pt idx="22">
                  <c:v>1.0912110228766103</c:v>
                </c:pt>
                <c:pt idx="23">
                  <c:v>1.0554787622159703</c:v>
                </c:pt>
                <c:pt idx="24">
                  <c:v>0.89161719083493984</c:v>
                </c:pt>
                <c:pt idx="25">
                  <c:v>0.96169302407247925</c:v>
                </c:pt>
                <c:pt idx="26">
                  <c:v>1.0912110228766103</c:v>
                </c:pt>
                <c:pt idx="27">
                  <c:v>1.0554787622159703</c:v>
                </c:pt>
                <c:pt idx="28">
                  <c:v>0.89161719083493984</c:v>
                </c:pt>
                <c:pt idx="29">
                  <c:v>0.96169302407247925</c:v>
                </c:pt>
                <c:pt idx="30">
                  <c:v>1.0912110228766103</c:v>
                </c:pt>
                <c:pt idx="31">
                  <c:v>1.0554787622159703</c:v>
                </c:pt>
                <c:pt idx="32">
                  <c:v>0.89161719083493984</c:v>
                </c:pt>
                <c:pt idx="33">
                  <c:v>0.96169302407247925</c:v>
                </c:pt>
                <c:pt idx="34">
                  <c:v>1.0912110228766103</c:v>
                </c:pt>
                <c:pt idx="35">
                  <c:v>1.0554787622159703</c:v>
                </c:pt>
                <c:pt idx="36">
                  <c:v>0.89161719083493984</c:v>
                </c:pt>
                <c:pt idx="37">
                  <c:v>0.96169302407247925</c:v>
                </c:pt>
                <c:pt idx="38">
                  <c:v>1.0912110228766103</c:v>
                </c:pt>
                <c:pt idx="39">
                  <c:v>1.0554787622159703</c:v>
                </c:pt>
                <c:pt idx="40">
                  <c:v>0.89161719083493984</c:v>
                </c:pt>
                <c:pt idx="41">
                  <c:v>0.96169302407247925</c:v>
                </c:pt>
                <c:pt idx="42">
                  <c:v>1.0912110228766103</c:v>
                </c:pt>
                <c:pt idx="43">
                  <c:v>1.0554787622159703</c:v>
                </c:pt>
                <c:pt idx="44">
                  <c:v>0.89161719083493984</c:v>
                </c:pt>
                <c:pt idx="45">
                  <c:v>0.96169302407247925</c:v>
                </c:pt>
                <c:pt idx="46">
                  <c:v>1.0912110228766103</c:v>
                </c:pt>
                <c:pt idx="47">
                  <c:v>1.0554787622159703</c:v>
                </c:pt>
                <c:pt idx="48">
                  <c:v>0.89161719083493984</c:v>
                </c:pt>
                <c:pt idx="49">
                  <c:v>0.96169302407247925</c:v>
                </c:pt>
                <c:pt idx="50">
                  <c:v>1.0912110228766103</c:v>
                </c:pt>
                <c:pt idx="51">
                  <c:v>1.0554787622159703</c:v>
                </c:pt>
                <c:pt idx="52">
                  <c:v>0.89161719083493984</c:v>
                </c:pt>
                <c:pt idx="53">
                  <c:v>0.96169302407247925</c:v>
                </c:pt>
                <c:pt idx="54">
                  <c:v>1.0912110228766103</c:v>
                </c:pt>
                <c:pt idx="55">
                  <c:v>1.0554787622159703</c:v>
                </c:pt>
                <c:pt idx="56">
                  <c:v>0.89161719083493984</c:v>
                </c:pt>
                <c:pt idx="57">
                  <c:v>0.96169302407247925</c:v>
                </c:pt>
                <c:pt idx="58">
                  <c:v>1.0912110228766103</c:v>
                </c:pt>
                <c:pt idx="59">
                  <c:v>1.0554787622159703</c:v>
                </c:pt>
                <c:pt idx="60">
                  <c:v>0.89161719083493984</c:v>
                </c:pt>
                <c:pt idx="61">
                  <c:v>0.96169302407247925</c:v>
                </c:pt>
                <c:pt idx="62">
                  <c:v>1.0912110228766103</c:v>
                </c:pt>
                <c:pt idx="63">
                  <c:v>1.0554787622159703</c:v>
                </c:pt>
                <c:pt idx="64">
                  <c:v>0.89161719083493984</c:v>
                </c:pt>
                <c:pt idx="65">
                  <c:v>0.96169302407247925</c:v>
                </c:pt>
                <c:pt idx="66">
                  <c:v>1.0912110228766103</c:v>
                </c:pt>
                <c:pt idx="67">
                  <c:v>1.0554787622159703</c:v>
                </c:pt>
                <c:pt idx="68">
                  <c:v>0.89161719083493984</c:v>
                </c:pt>
                <c:pt idx="69">
                  <c:v>0.96169302407247925</c:v>
                </c:pt>
                <c:pt idx="70">
                  <c:v>1.0912110228766103</c:v>
                </c:pt>
                <c:pt idx="71">
                  <c:v>1.0554787622159703</c:v>
                </c:pt>
                <c:pt idx="72">
                  <c:v>0.89161719083493984</c:v>
                </c:pt>
                <c:pt idx="73">
                  <c:v>0.96169302407247925</c:v>
                </c:pt>
                <c:pt idx="74">
                  <c:v>1.0912110228766103</c:v>
                </c:pt>
                <c:pt idx="75">
                  <c:v>1.0554787622159703</c:v>
                </c:pt>
                <c:pt idx="76">
                  <c:v>0.89161719083493984</c:v>
                </c:pt>
                <c:pt idx="77">
                  <c:v>0.96169302407247925</c:v>
                </c:pt>
              </c:numCache>
            </c:numRef>
          </c:val>
          <c:smooth val="0"/>
        </c:ser>
        <c:ser>
          <c:idx val="1"/>
          <c:order val="1"/>
          <c:tx>
            <c:v>seasonal_TRAMO-SEATS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'TRAMO-SEATS'!$H$3:$H$80</c:f>
              <c:numCache>
                <c:formatCode>General</c:formatCode>
                <c:ptCount val="78"/>
                <c:pt idx="0">
                  <c:v>0.89040887899999999</c:v>
                </c:pt>
                <c:pt idx="1">
                  <c:v>0.94567344399999997</c:v>
                </c:pt>
                <c:pt idx="2">
                  <c:v>1.1115512329999999</c:v>
                </c:pt>
                <c:pt idx="3">
                  <c:v>1.056643241</c:v>
                </c:pt>
                <c:pt idx="4">
                  <c:v>0.88273411400000001</c:v>
                </c:pt>
                <c:pt idx="5">
                  <c:v>0.95353188899999997</c:v>
                </c:pt>
                <c:pt idx="6">
                  <c:v>1.1148700359999999</c:v>
                </c:pt>
                <c:pt idx="7">
                  <c:v>1.058008652</c:v>
                </c:pt>
                <c:pt idx="8">
                  <c:v>0.87627176900000003</c:v>
                </c:pt>
                <c:pt idx="9">
                  <c:v>0.95575209699999997</c:v>
                </c:pt>
                <c:pt idx="10">
                  <c:v>1.115460874</c:v>
                </c:pt>
                <c:pt idx="11">
                  <c:v>1.0613992080000001</c:v>
                </c:pt>
                <c:pt idx="12">
                  <c:v>0.87504541400000002</c:v>
                </c:pt>
                <c:pt idx="13">
                  <c:v>0.95119499399999996</c:v>
                </c:pt>
                <c:pt idx="14">
                  <c:v>1.117337112</c:v>
                </c:pt>
                <c:pt idx="15">
                  <c:v>1.063553038</c:v>
                </c:pt>
                <c:pt idx="16">
                  <c:v>0.87346243099999998</c:v>
                </c:pt>
                <c:pt idx="17">
                  <c:v>0.94862949699999999</c:v>
                </c:pt>
                <c:pt idx="18">
                  <c:v>1.1225808580000001</c:v>
                </c:pt>
                <c:pt idx="19">
                  <c:v>1.070162324</c:v>
                </c:pt>
                <c:pt idx="20">
                  <c:v>0.87228989899999998</c:v>
                </c:pt>
                <c:pt idx="21">
                  <c:v>0.94078947899999998</c:v>
                </c:pt>
                <c:pt idx="22">
                  <c:v>1.114878904</c:v>
                </c:pt>
                <c:pt idx="23">
                  <c:v>1.0803619659999999</c:v>
                </c:pt>
                <c:pt idx="24">
                  <c:v>0.87810232799999999</c:v>
                </c:pt>
                <c:pt idx="25">
                  <c:v>0.93729914800000003</c:v>
                </c:pt>
                <c:pt idx="26">
                  <c:v>1.106509188</c:v>
                </c:pt>
                <c:pt idx="27">
                  <c:v>1.082477181</c:v>
                </c:pt>
                <c:pt idx="28">
                  <c:v>0.88333855800000005</c:v>
                </c:pt>
                <c:pt idx="29">
                  <c:v>0.938219311</c:v>
                </c:pt>
                <c:pt idx="30">
                  <c:v>1.105433822</c:v>
                </c:pt>
                <c:pt idx="31">
                  <c:v>1.0724902679999999</c:v>
                </c:pt>
                <c:pt idx="32">
                  <c:v>0.88118985800000005</c:v>
                </c:pt>
                <c:pt idx="33">
                  <c:v>0.94063829899999996</c:v>
                </c:pt>
                <c:pt idx="34">
                  <c:v>1.1212778729999999</c:v>
                </c:pt>
                <c:pt idx="35">
                  <c:v>1.078531066</c:v>
                </c:pt>
                <c:pt idx="36">
                  <c:v>0.873184721</c:v>
                </c:pt>
                <c:pt idx="37">
                  <c:v>0.935683547</c:v>
                </c:pt>
                <c:pt idx="38">
                  <c:v>1.1125310100000001</c:v>
                </c:pt>
                <c:pt idx="39">
                  <c:v>1.0806671940000001</c:v>
                </c:pt>
                <c:pt idx="40">
                  <c:v>0.87387426400000001</c:v>
                </c:pt>
                <c:pt idx="41">
                  <c:v>0.95300036399999999</c:v>
                </c:pt>
                <c:pt idx="42">
                  <c:v>1.0916901510000001</c:v>
                </c:pt>
                <c:pt idx="43">
                  <c:v>1.074369474</c:v>
                </c:pt>
                <c:pt idx="44">
                  <c:v>0.88472409799999996</c:v>
                </c:pt>
                <c:pt idx="45">
                  <c:v>0.97829923399999996</c:v>
                </c:pt>
                <c:pt idx="46">
                  <c:v>1.0667006809999999</c:v>
                </c:pt>
                <c:pt idx="47">
                  <c:v>1.050892232</c:v>
                </c:pt>
                <c:pt idx="48">
                  <c:v>0.89802161199999997</c:v>
                </c:pt>
                <c:pt idx="49">
                  <c:v>0.99035179299999998</c:v>
                </c:pt>
                <c:pt idx="50">
                  <c:v>1.06261497</c:v>
                </c:pt>
                <c:pt idx="51">
                  <c:v>1.0328735760000001</c:v>
                </c:pt>
                <c:pt idx="52">
                  <c:v>0.914656629</c:v>
                </c:pt>
                <c:pt idx="53">
                  <c:v>0.98661709600000003</c:v>
                </c:pt>
                <c:pt idx="54">
                  <c:v>1.066108201</c:v>
                </c:pt>
                <c:pt idx="55">
                  <c:v>1.023385899</c:v>
                </c:pt>
                <c:pt idx="56">
                  <c:v>0.91680324599999996</c:v>
                </c:pt>
                <c:pt idx="57">
                  <c:v>0.97975113000000003</c:v>
                </c:pt>
                <c:pt idx="58">
                  <c:v>1.075009334</c:v>
                </c:pt>
                <c:pt idx="59">
                  <c:v>1.0345285790000001</c:v>
                </c:pt>
                <c:pt idx="60">
                  <c:v>0.91335608599999996</c:v>
                </c:pt>
                <c:pt idx="61">
                  <c:v>0.97307037900000004</c:v>
                </c:pt>
                <c:pt idx="62">
                  <c:v>1.068568218</c:v>
                </c:pt>
                <c:pt idx="63">
                  <c:v>1.03704094</c:v>
                </c:pt>
                <c:pt idx="64">
                  <c:v>0.91571698899999998</c:v>
                </c:pt>
                <c:pt idx="65">
                  <c:v>0.98151577999999995</c:v>
                </c:pt>
                <c:pt idx="66">
                  <c:v>1.0612060109999999</c:v>
                </c:pt>
                <c:pt idx="67">
                  <c:v>1.032071035</c:v>
                </c:pt>
                <c:pt idx="68">
                  <c:v>0.91760524799999998</c:v>
                </c:pt>
                <c:pt idx="69">
                  <c:v>0.98535231499999998</c:v>
                </c:pt>
                <c:pt idx="70">
                  <c:v>1.0556523529999999</c:v>
                </c:pt>
                <c:pt idx="71">
                  <c:v>1.033077204</c:v>
                </c:pt>
                <c:pt idx="72">
                  <c:v>0.92409887199999996</c:v>
                </c:pt>
                <c:pt idx="73">
                  <c:v>0.98539220900000002</c:v>
                </c:pt>
                <c:pt idx="74">
                  <c:v>1.0510455400000001</c:v>
                </c:pt>
                <c:pt idx="75">
                  <c:v>1.0307935349999999</c:v>
                </c:pt>
                <c:pt idx="76">
                  <c:v>0.92685069899999994</c:v>
                </c:pt>
                <c:pt idx="77">
                  <c:v>0.98413519500000002</c:v>
                </c:pt>
              </c:numCache>
            </c:numRef>
          </c:val>
          <c:smooth val="0"/>
        </c:ser>
        <c:ser>
          <c:idx val="2"/>
          <c:order val="2"/>
          <c:tx>
            <c:v>seasonal_X-13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X_13!$H$3:$H$80</c:f>
              <c:numCache>
                <c:formatCode>General</c:formatCode>
                <c:ptCount val="78"/>
                <c:pt idx="0">
                  <c:v>0.87930582800000001</c:v>
                </c:pt>
                <c:pt idx="1">
                  <c:v>0.94696420599999998</c:v>
                </c:pt>
                <c:pt idx="2">
                  <c:v>1.11484512</c:v>
                </c:pt>
                <c:pt idx="3">
                  <c:v>1.059433225</c:v>
                </c:pt>
                <c:pt idx="4">
                  <c:v>0.87844725099999998</c:v>
                </c:pt>
                <c:pt idx="5">
                  <c:v>0.94713826899999998</c:v>
                </c:pt>
                <c:pt idx="6">
                  <c:v>1.11475338</c:v>
                </c:pt>
                <c:pt idx="7">
                  <c:v>1.0607026150000001</c:v>
                </c:pt>
                <c:pt idx="8">
                  <c:v>0.87703571499999999</c:v>
                </c:pt>
                <c:pt idx="9">
                  <c:v>0.94687107400000003</c:v>
                </c:pt>
                <c:pt idx="10">
                  <c:v>1.1147899939999999</c:v>
                </c:pt>
                <c:pt idx="11">
                  <c:v>1.062809683</c:v>
                </c:pt>
                <c:pt idx="12">
                  <c:v>0.87568025699999996</c:v>
                </c:pt>
                <c:pt idx="13">
                  <c:v>0.94565915899999997</c:v>
                </c:pt>
                <c:pt idx="14">
                  <c:v>1.1145282000000001</c:v>
                </c:pt>
                <c:pt idx="15">
                  <c:v>1.0656355980000001</c:v>
                </c:pt>
                <c:pt idx="16">
                  <c:v>0.87517894600000001</c:v>
                </c:pt>
                <c:pt idx="17">
                  <c:v>0.94372830799999996</c:v>
                </c:pt>
                <c:pt idx="18">
                  <c:v>1.1132781389999999</c:v>
                </c:pt>
                <c:pt idx="19">
                  <c:v>1.0688955819999999</c:v>
                </c:pt>
                <c:pt idx="20">
                  <c:v>0.87567527499999998</c:v>
                </c:pt>
                <c:pt idx="21">
                  <c:v>0.94184121300000001</c:v>
                </c:pt>
                <c:pt idx="22">
                  <c:v>1.1112973530000001</c:v>
                </c:pt>
                <c:pt idx="23">
                  <c:v>1.0713211439999999</c:v>
                </c:pt>
                <c:pt idx="24">
                  <c:v>0.87715971400000003</c:v>
                </c:pt>
                <c:pt idx="25">
                  <c:v>0.94030139599999996</c:v>
                </c:pt>
                <c:pt idx="26">
                  <c:v>1.109567014</c:v>
                </c:pt>
                <c:pt idx="27">
                  <c:v>1.072970856</c:v>
                </c:pt>
                <c:pt idx="28">
                  <c:v>0.87805209500000003</c:v>
                </c:pt>
                <c:pt idx="29">
                  <c:v>0.93936895499999995</c:v>
                </c:pt>
                <c:pt idx="30">
                  <c:v>1.1095098779999999</c:v>
                </c:pt>
                <c:pt idx="31">
                  <c:v>1.072552881</c:v>
                </c:pt>
                <c:pt idx="32">
                  <c:v>0.87825619700000002</c:v>
                </c:pt>
                <c:pt idx="33">
                  <c:v>0.94095707699999998</c:v>
                </c:pt>
                <c:pt idx="34">
                  <c:v>1.107992716</c:v>
                </c:pt>
                <c:pt idx="35">
                  <c:v>1.072075863</c:v>
                </c:pt>
                <c:pt idx="36">
                  <c:v>0.87692564799999995</c:v>
                </c:pt>
                <c:pt idx="37">
                  <c:v>0.94807666099999999</c:v>
                </c:pt>
                <c:pt idx="38">
                  <c:v>1.102111029</c:v>
                </c:pt>
                <c:pt idx="39">
                  <c:v>1.069352058</c:v>
                </c:pt>
                <c:pt idx="40">
                  <c:v>0.87765138899999995</c:v>
                </c:pt>
                <c:pt idx="41">
                  <c:v>0.96063763199999996</c:v>
                </c:pt>
                <c:pt idx="42">
                  <c:v>1.091003307</c:v>
                </c:pt>
                <c:pt idx="43">
                  <c:v>1.0635145770000001</c:v>
                </c:pt>
                <c:pt idx="44">
                  <c:v>0.88318667699999998</c:v>
                </c:pt>
                <c:pt idx="45">
                  <c:v>0.97342308899999996</c:v>
                </c:pt>
                <c:pt idx="46">
                  <c:v>1.080183938</c:v>
                </c:pt>
                <c:pt idx="47">
                  <c:v>1.0526920879999999</c:v>
                </c:pt>
                <c:pt idx="48">
                  <c:v>0.89472639499999995</c:v>
                </c:pt>
                <c:pt idx="49">
                  <c:v>0.98045745500000003</c:v>
                </c:pt>
                <c:pt idx="50">
                  <c:v>1.073807148</c:v>
                </c:pt>
                <c:pt idx="51">
                  <c:v>1.0413848080000001</c:v>
                </c:pt>
                <c:pt idx="52">
                  <c:v>0.90729326899999996</c:v>
                </c:pt>
                <c:pt idx="53">
                  <c:v>0.98078701700000004</c:v>
                </c:pt>
                <c:pt idx="54">
                  <c:v>1.0723492450000001</c:v>
                </c:pt>
                <c:pt idx="55">
                  <c:v>1.0338659050000001</c:v>
                </c:pt>
                <c:pt idx="56">
                  <c:v>0.91521854199999997</c:v>
                </c:pt>
                <c:pt idx="57">
                  <c:v>0.979788141</c:v>
                </c:pt>
                <c:pt idx="58">
                  <c:v>1.0709656700000001</c:v>
                </c:pt>
                <c:pt idx="59">
                  <c:v>1.0324664219999999</c:v>
                </c:pt>
                <c:pt idx="60">
                  <c:v>0.91751467799999997</c:v>
                </c:pt>
                <c:pt idx="61">
                  <c:v>0.98042636900000002</c:v>
                </c:pt>
                <c:pt idx="62">
                  <c:v>1.0682828230000001</c:v>
                </c:pt>
                <c:pt idx="63">
                  <c:v>1.033234236</c:v>
                </c:pt>
                <c:pt idx="64">
                  <c:v>0.91776057499999997</c:v>
                </c:pt>
                <c:pt idx="65">
                  <c:v>0.98377706300000001</c:v>
                </c:pt>
                <c:pt idx="66">
                  <c:v>1.063194134</c:v>
                </c:pt>
                <c:pt idx="67">
                  <c:v>1.0338582329999999</c:v>
                </c:pt>
                <c:pt idx="68">
                  <c:v>0.91965453200000002</c:v>
                </c:pt>
                <c:pt idx="69">
                  <c:v>0.986171519</c:v>
                </c:pt>
                <c:pt idx="70">
                  <c:v>1.0588919590000001</c:v>
                </c:pt>
                <c:pt idx="71">
                  <c:v>1.033016865</c:v>
                </c:pt>
                <c:pt idx="72">
                  <c:v>0.92294759100000001</c:v>
                </c:pt>
                <c:pt idx="73">
                  <c:v>0.98734745199999996</c:v>
                </c:pt>
                <c:pt idx="74">
                  <c:v>1.0556341579999999</c:v>
                </c:pt>
                <c:pt idx="75">
                  <c:v>1.0323294919999999</c:v>
                </c:pt>
                <c:pt idx="76">
                  <c:v>0.925832812</c:v>
                </c:pt>
                <c:pt idx="77">
                  <c:v>0.98697317100000004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027792"/>
        <c:axId val="551025440"/>
      </c:lineChart>
      <c:catAx>
        <c:axId val="55102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25440"/>
        <c:crosses val="autoZero"/>
        <c:auto val="1"/>
        <c:lblAlgn val="ctr"/>
        <c:lblOffset val="100"/>
        <c:noMultiLvlLbl val="0"/>
      </c:catAx>
      <c:valAx>
        <c:axId val="55102544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2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87102072363653E-2"/>
          <c:y val="9.2485537907782939E-2"/>
          <c:w val="0.86737825869925778"/>
          <c:h val="0.68185508996949429"/>
        </c:manualLayout>
      </c:layout>
      <c:lineChart>
        <c:grouping val="standard"/>
        <c:varyColors val="0"/>
        <c:ser>
          <c:idx val="0"/>
          <c:order val="0"/>
          <c:tx>
            <c:v>seasonal_moving average_multiplicative model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moving_average!$J$3:$J$80</c:f>
              <c:numCache>
                <c:formatCode>0.000</c:formatCode>
                <c:ptCount val="78"/>
                <c:pt idx="0">
                  <c:v>0.89161719083493984</c:v>
                </c:pt>
                <c:pt idx="1">
                  <c:v>0.96169302407247925</c:v>
                </c:pt>
                <c:pt idx="2">
                  <c:v>1.0912110228766103</c:v>
                </c:pt>
                <c:pt idx="3">
                  <c:v>1.0554787622159703</c:v>
                </c:pt>
                <c:pt idx="4">
                  <c:v>0.89161719083493984</c:v>
                </c:pt>
                <c:pt idx="5">
                  <c:v>0.96169302407247925</c:v>
                </c:pt>
                <c:pt idx="6">
                  <c:v>1.0912110228766103</c:v>
                </c:pt>
                <c:pt idx="7">
                  <c:v>1.0554787622159703</c:v>
                </c:pt>
                <c:pt idx="8">
                  <c:v>0.89161719083493984</c:v>
                </c:pt>
                <c:pt idx="9">
                  <c:v>0.96169302407247925</c:v>
                </c:pt>
                <c:pt idx="10">
                  <c:v>1.0912110228766103</c:v>
                </c:pt>
                <c:pt idx="11">
                  <c:v>1.0554787622159703</c:v>
                </c:pt>
                <c:pt idx="12">
                  <c:v>0.89161719083493984</c:v>
                </c:pt>
                <c:pt idx="13">
                  <c:v>0.96169302407247925</c:v>
                </c:pt>
                <c:pt idx="14">
                  <c:v>1.0912110228766103</c:v>
                </c:pt>
                <c:pt idx="15">
                  <c:v>1.0554787622159703</c:v>
                </c:pt>
                <c:pt idx="16">
                  <c:v>0.89161719083493984</c:v>
                </c:pt>
                <c:pt idx="17">
                  <c:v>0.96169302407247925</c:v>
                </c:pt>
                <c:pt idx="18">
                  <c:v>1.0912110228766103</c:v>
                </c:pt>
                <c:pt idx="19">
                  <c:v>1.0554787622159703</c:v>
                </c:pt>
                <c:pt idx="20">
                  <c:v>0.89161719083493984</c:v>
                </c:pt>
                <c:pt idx="21">
                  <c:v>0.96169302407247925</c:v>
                </c:pt>
                <c:pt idx="22">
                  <c:v>1.0912110228766103</c:v>
                </c:pt>
                <c:pt idx="23">
                  <c:v>1.0554787622159703</c:v>
                </c:pt>
                <c:pt idx="24">
                  <c:v>0.89161719083493984</c:v>
                </c:pt>
                <c:pt idx="25">
                  <c:v>0.96169302407247925</c:v>
                </c:pt>
                <c:pt idx="26">
                  <c:v>1.0912110228766103</c:v>
                </c:pt>
                <c:pt idx="27">
                  <c:v>1.0554787622159703</c:v>
                </c:pt>
                <c:pt idx="28">
                  <c:v>0.89161719083493984</c:v>
                </c:pt>
                <c:pt idx="29">
                  <c:v>0.96169302407247925</c:v>
                </c:pt>
                <c:pt idx="30">
                  <c:v>1.0912110228766103</c:v>
                </c:pt>
                <c:pt idx="31">
                  <c:v>1.0554787622159703</c:v>
                </c:pt>
                <c:pt idx="32">
                  <c:v>0.89161719083493984</c:v>
                </c:pt>
                <c:pt idx="33">
                  <c:v>0.96169302407247925</c:v>
                </c:pt>
                <c:pt idx="34">
                  <c:v>1.0912110228766103</c:v>
                </c:pt>
                <c:pt idx="35">
                  <c:v>1.0554787622159703</c:v>
                </c:pt>
                <c:pt idx="36">
                  <c:v>0.89161719083493984</c:v>
                </c:pt>
                <c:pt idx="37">
                  <c:v>0.96169302407247925</c:v>
                </c:pt>
                <c:pt idx="38">
                  <c:v>1.0912110228766103</c:v>
                </c:pt>
                <c:pt idx="39">
                  <c:v>1.0554787622159703</c:v>
                </c:pt>
                <c:pt idx="40">
                  <c:v>0.89161719083493984</c:v>
                </c:pt>
                <c:pt idx="41">
                  <c:v>0.96169302407247925</c:v>
                </c:pt>
                <c:pt idx="42">
                  <c:v>1.0912110228766103</c:v>
                </c:pt>
                <c:pt idx="43">
                  <c:v>1.0554787622159703</c:v>
                </c:pt>
                <c:pt idx="44">
                  <c:v>0.89161719083493984</c:v>
                </c:pt>
                <c:pt idx="45">
                  <c:v>0.96169302407247925</c:v>
                </c:pt>
                <c:pt idx="46">
                  <c:v>1.0912110228766103</c:v>
                </c:pt>
                <c:pt idx="47">
                  <c:v>1.0554787622159703</c:v>
                </c:pt>
                <c:pt idx="48">
                  <c:v>0.89161719083493984</c:v>
                </c:pt>
                <c:pt idx="49">
                  <c:v>0.96169302407247925</c:v>
                </c:pt>
                <c:pt idx="50">
                  <c:v>1.0912110228766103</c:v>
                </c:pt>
                <c:pt idx="51">
                  <c:v>1.0554787622159703</c:v>
                </c:pt>
                <c:pt idx="52">
                  <c:v>0.89161719083493984</c:v>
                </c:pt>
                <c:pt idx="53">
                  <c:v>0.96169302407247925</c:v>
                </c:pt>
                <c:pt idx="54">
                  <c:v>1.0912110228766103</c:v>
                </c:pt>
                <c:pt idx="55">
                  <c:v>1.0554787622159703</c:v>
                </c:pt>
                <c:pt idx="56">
                  <c:v>0.89161719083493984</c:v>
                </c:pt>
                <c:pt idx="57">
                  <c:v>0.96169302407247925</c:v>
                </c:pt>
                <c:pt idx="58">
                  <c:v>1.0912110228766103</c:v>
                </c:pt>
                <c:pt idx="59">
                  <c:v>1.0554787622159703</c:v>
                </c:pt>
                <c:pt idx="60">
                  <c:v>0.89161719083493984</c:v>
                </c:pt>
                <c:pt idx="61">
                  <c:v>0.96169302407247925</c:v>
                </c:pt>
                <c:pt idx="62">
                  <c:v>1.0912110228766103</c:v>
                </c:pt>
                <c:pt idx="63">
                  <c:v>1.0554787622159703</c:v>
                </c:pt>
                <c:pt idx="64">
                  <c:v>0.89161719083493984</c:v>
                </c:pt>
                <c:pt idx="65">
                  <c:v>0.96169302407247925</c:v>
                </c:pt>
                <c:pt idx="66">
                  <c:v>1.0912110228766103</c:v>
                </c:pt>
                <c:pt idx="67">
                  <c:v>1.0554787622159703</c:v>
                </c:pt>
                <c:pt idx="68">
                  <c:v>0.89161719083493984</c:v>
                </c:pt>
                <c:pt idx="69">
                  <c:v>0.96169302407247925</c:v>
                </c:pt>
                <c:pt idx="70">
                  <c:v>1.0912110228766103</c:v>
                </c:pt>
                <c:pt idx="71">
                  <c:v>1.0554787622159703</c:v>
                </c:pt>
                <c:pt idx="72">
                  <c:v>0.89161719083493984</c:v>
                </c:pt>
                <c:pt idx="73">
                  <c:v>0.96169302407247925</c:v>
                </c:pt>
                <c:pt idx="74">
                  <c:v>1.0912110228766103</c:v>
                </c:pt>
                <c:pt idx="75">
                  <c:v>1.0554787622159703</c:v>
                </c:pt>
                <c:pt idx="76">
                  <c:v>0.89161719083493984</c:v>
                </c:pt>
                <c:pt idx="77">
                  <c:v>0.96169302407247925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028968"/>
        <c:axId val="551023480"/>
      </c:lineChart>
      <c:lineChart>
        <c:grouping val="standard"/>
        <c:varyColors val="0"/>
        <c:ser>
          <c:idx val="1"/>
          <c:order val="1"/>
          <c:tx>
            <c:v>seasonal_moving average_additive model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moving_average!$F$3:$F$80</c:f>
              <c:numCache>
                <c:formatCode>0.0</c:formatCode>
                <c:ptCount val="78"/>
                <c:pt idx="0">
                  <c:v>-1677.2283991228073</c:v>
                </c:pt>
                <c:pt idx="1">
                  <c:v>-560.54673245614026</c:v>
                </c:pt>
                <c:pt idx="2">
                  <c:v>1381.1683881578942</c:v>
                </c:pt>
                <c:pt idx="3">
                  <c:v>856.60674342105324</c:v>
                </c:pt>
                <c:pt idx="4">
                  <c:v>-1677.2283991228073</c:v>
                </c:pt>
                <c:pt idx="5">
                  <c:v>-560.54673245614026</c:v>
                </c:pt>
                <c:pt idx="6">
                  <c:v>1381.1683881578942</c:v>
                </c:pt>
                <c:pt idx="7">
                  <c:v>856.60674342105324</c:v>
                </c:pt>
                <c:pt idx="8">
                  <c:v>-1677.2283991228073</c:v>
                </c:pt>
                <c:pt idx="9">
                  <c:v>-560.54673245614026</c:v>
                </c:pt>
                <c:pt idx="10">
                  <c:v>1381.1683881578942</c:v>
                </c:pt>
                <c:pt idx="11">
                  <c:v>856.60674342105324</c:v>
                </c:pt>
                <c:pt idx="12">
                  <c:v>-1677.2283991228073</c:v>
                </c:pt>
                <c:pt idx="13">
                  <c:v>-560.54673245614026</c:v>
                </c:pt>
                <c:pt idx="14">
                  <c:v>1381.1683881578942</c:v>
                </c:pt>
                <c:pt idx="15">
                  <c:v>856.60674342105324</c:v>
                </c:pt>
                <c:pt idx="16">
                  <c:v>-1677.2283991228073</c:v>
                </c:pt>
                <c:pt idx="17">
                  <c:v>-560.54673245614026</c:v>
                </c:pt>
                <c:pt idx="18">
                  <c:v>1381.1683881578942</c:v>
                </c:pt>
                <c:pt idx="19">
                  <c:v>856.60674342105324</c:v>
                </c:pt>
                <c:pt idx="20">
                  <c:v>-1677.2283991228073</c:v>
                </c:pt>
                <c:pt idx="21">
                  <c:v>-560.54673245614026</c:v>
                </c:pt>
                <c:pt idx="22">
                  <c:v>1381.1683881578942</c:v>
                </c:pt>
                <c:pt idx="23">
                  <c:v>856.60674342105324</c:v>
                </c:pt>
                <c:pt idx="24">
                  <c:v>-1677.2283991228073</c:v>
                </c:pt>
                <c:pt idx="25">
                  <c:v>-560.54673245614026</c:v>
                </c:pt>
                <c:pt idx="26">
                  <c:v>1381.1683881578942</c:v>
                </c:pt>
                <c:pt idx="27">
                  <c:v>856.60674342105324</c:v>
                </c:pt>
                <c:pt idx="28">
                  <c:v>-1677.2283991228073</c:v>
                </c:pt>
                <c:pt idx="29">
                  <c:v>-560.54673245614026</c:v>
                </c:pt>
                <c:pt idx="30">
                  <c:v>1381.1683881578942</c:v>
                </c:pt>
                <c:pt idx="31">
                  <c:v>856.60674342105324</c:v>
                </c:pt>
                <c:pt idx="32">
                  <c:v>-1677.2283991228073</c:v>
                </c:pt>
                <c:pt idx="33">
                  <c:v>-560.54673245614026</c:v>
                </c:pt>
                <c:pt idx="34">
                  <c:v>1381.1683881578942</c:v>
                </c:pt>
                <c:pt idx="35">
                  <c:v>856.60674342105324</c:v>
                </c:pt>
                <c:pt idx="36">
                  <c:v>-1677.2283991228073</c:v>
                </c:pt>
                <c:pt idx="37">
                  <c:v>-560.54673245614026</c:v>
                </c:pt>
                <c:pt idx="38">
                  <c:v>1381.1683881578942</c:v>
                </c:pt>
                <c:pt idx="39">
                  <c:v>856.60674342105324</c:v>
                </c:pt>
                <c:pt idx="40">
                  <c:v>-1677.2283991228073</c:v>
                </c:pt>
                <c:pt idx="41">
                  <c:v>-560.54673245614026</c:v>
                </c:pt>
                <c:pt idx="42">
                  <c:v>1381.1683881578942</c:v>
                </c:pt>
                <c:pt idx="43">
                  <c:v>856.60674342105324</c:v>
                </c:pt>
                <c:pt idx="44">
                  <c:v>-1677.2283991228073</c:v>
                </c:pt>
                <c:pt idx="45">
                  <c:v>-560.54673245614026</c:v>
                </c:pt>
                <c:pt idx="46">
                  <c:v>1381.1683881578942</c:v>
                </c:pt>
                <c:pt idx="47">
                  <c:v>856.60674342105324</c:v>
                </c:pt>
                <c:pt idx="48">
                  <c:v>-1677.2283991228073</c:v>
                </c:pt>
                <c:pt idx="49">
                  <c:v>-560.54673245614026</c:v>
                </c:pt>
                <c:pt idx="50">
                  <c:v>1381.1683881578942</c:v>
                </c:pt>
                <c:pt idx="51">
                  <c:v>856.60674342105324</c:v>
                </c:pt>
                <c:pt idx="52">
                  <c:v>-1677.2283991228073</c:v>
                </c:pt>
                <c:pt idx="53">
                  <c:v>-560.54673245614026</c:v>
                </c:pt>
                <c:pt idx="54">
                  <c:v>1381.1683881578942</c:v>
                </c:pt>
                <c:pt idx="55">
                  <c:v>856.60674342105324</c:v>
                </c:pt>
                <c:pt idx="56">
                  <c:v>-1677.2283991228073</c:v>
                </c:pt>
                <c:pt idx="57">
                  <c:v>-560.54673245614026</c:v>
                </c:pt>
                <c:pt idx="58">
                  <c:v>1381.1683881578942</c:v>
                </c:pt>
                <c:pt idx="59">
                  <c:v>856.60674342105324</c:v>
                </c:pt>
                <c:pt idx="60">
                  <c:v>-1677.2283991228073</c:v>
                </c:pt>
                <c:pt idx="61">
                  <c:v>-560.54673245614026</c:v>
                </c:pt>
                <c:pt idx="62">
                  <c:v>1381.1683881578942</c:v>
                </c:pt>
                <c:pt idx="63">
                  <c:v>856.60674342105324</c:v>
                </c:pt>
                <c:pt idx="64">
                  <c:v>-1677.2283991228073</c:v>
                </c:pt>
                <c:pt idx="65">
                  <c:v>-560.54673245614026</c:v>
                </c:pt>
                <c:pt idx="66">
                  <c:v>1381.1683881578942</c:v>
                </c:pt>
                <c:pt idx="67">
                  <c:v>856.60674342105324</c:v>
                </c:pt>
                <c:pt idx="68">
                  <c:v>-1677.2283991228073</c:v>
                </c:pt>
                <c:pt idx="69">
                  <c:v>-560.54673245614026</c:v>
                </c:pt>
                <c:pt idx="70">
                  <c:v>1381.1683881578942</c:v>
                </c:pt>
                <c:pt idx="71">
                  <c:v>856.60674342105324</c:v>
                </c:pt>
                <c:pt idx="72">
                  <c:v>-1677.2283991228073</c:v>
                </c:pt>
                <c:pt idx="73">
                  <c:v>-560.54673245614026</c:v>
                </c:pt>
                <c:pt idx="74">
                  <c:v>1381.1683881578942</c:v>
                </c:pt>
                <c:pt idx="75">
                  <c:v>856.60674342105324</c:v>
                </c:pt>
                <c:pt idx="76">
                  <c:v>-1677.2283991228073</c:v>
                </c:pt>
                <c:pt idx="77">
                  <c:v>-560.54673245614026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029360"/>
        <c:axId val="551025832"/>
      </c:lineChart>
      <c:catAx>
        <c:axId val="55102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23480"/>
        <c:crosses val="autoZero"/>
        <c:auto val="1"/>
        <c:lblAlgn val="ctr"/>
        <c:lblOffset val="100"/>
        <c:noMultiLvlLbl val="0"/>
      </c:catAx>
      <c:valAx>
        <c:axId val="551023480"/>
        <c:scaling>
          <c:orientation val="minMax"/>
          <c:max val="1.1500000000000001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28968"/>
        <c:crosses val="autoZero"/>
        <c:crossBetween val="between"/>
      </c:valAx>
      <c:valAx>
        <c:axId val="551025832"/>
        <c:scaling>
          <c:orientation val="minMax"/>
          <c:max val="2010"/>
          <c:min val="-2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mln. BYN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3685065133729442"/>
              <c:y val="3.6950521208196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29360"/>
        <c:crosses val="max"/>
        <c:crossBetween val="between"/>
      </c:valAx>
      <c:catAx>
        <c:axId val="55102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551025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75753516837124E-2"/>
          <c:y val="0.10740313240208736"/>
          <c:w val="0.88230192975574273"/>
          <c:h val="0.64420906231145558"/>
        </c:manualLayout>
      </c:layout>
      <c:lineChart>
        <c:grouping val="standard"/>
        <c:varyColors val="0"/>
        <c:ser>
          <c:idx val="0"/>
          <c:order val="0"/>
          <c:tx>
            <c:v>RGDP_s.a._moving average_multiplicative model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moving_average!$K$3:$K$80</c:f>
              <c:numCache>
                <c:formatCode>0.0</c:formatCode>
                <c:ptCount val="78"/>
                <c:pt idx="0">
                  <c:v>8876.2981258681484</c:v>
                </c:pt>
                <c:pt idx="1">
                  <c:v>8753.780873183845</c:v>
                </c:pt>
                <c:pt idx="2">
                  <c:v>9154.1872200548078</c:v>
                </c:pt>
                <c:pt idx="3">
                  <c:v>9074.9433744078324</c:v>
                </c:pt>
                <c:pt idx="4">
                  <c:v>9088.3958758261888</c:v>
                </c:pt>
                <c:pt idx="5">
                  <c:v>9225.5218431649355</c:v>
                </c:pt>
                <c:pt idx="6">
                  <c:v>9638.3557162703564</c:v>
                </c:pt>
                <c:pt idx="7">
                  <c:v>9564.0105337661535</c:v>
                </c:pt>
                <c:pt idx="8">
                  <c:v>9456.9509052466947</c:v>
                </c:pt>
                <c:pt idx="9">
                  <c:v>9756.4085057695738</c:v>
                </c:pt>
                <c:pt idx="10">
                  <c:v>10087.022371698158</c:v>
                </c:pt>
                <c:pt idx="11">
                  <c:v>10085.697961037504</c:v>
                </c:pt>
                <c:pt idx="12">
                  <c:v>10012.177974765644</c:v>
                </c:pt>
                <c:pt idx="13">
                  <c:v>10231.68490744757</c:v>
                </c:pt>
                <c:pt idx="14">
                  <c:v>10880.929307971803</c:v>
                </c:pt>
                <c:pt idx="15">
                  <c:v>10980.315677473176</c:v>
                </c:pt>
                <c:pt idx="16">
                  <c:v>10991.421094991252</c:v>
                </c:pt>
                <c:pt idx="17">
                  <c:v>11406.300893759297</c:v>
                </c:pt>
                <c:pt idx="18">
                  <c:v>12206.236668034577</c:v>
                </c:pt>
                <c:pt idx="19">
                  <c:v>12273.813992051904</c:v>
                </c:pt>
                <c:pt idx="20">
                  <c:v>12076.729913559268</c:v>
                </c:pt>
                <c:pt idx="21">
                  <c:v>12372.919114679178</c:v>
                </c:pt>
                <c:pt idx="22">
                  <c:v>13252.844497370206</c:v>
                </c:pt>
                <c:pt idx="23">
                  <c:v>13583.911408978476</c:v>
                </c:pt>
                <c:pt idx="24">
                  <c:v>13440.274731331929</c:v>
                </c:pt>
                <c:pt idx="25">
                  <c:v>13559.586763745945</c:v>
                </c:pt>
                <c:pt idx="26">
                  <c:v>14404.638214305671</c:v>
                </c:pt>
                <c:pt idx="27">
                  <c:v>15036.124428198249</c:v>
                </c:pt>
                <c:pt idx="28">
                  <c:v>14672.776763926135</c:v>
                </c:pt>
                <c:pt idx="29">
                  <c:v>14830.137728986087</c:v>
                </c:pt>
                <c:pt idx="30">
                  <c:v>15711.177435511112</c:v>
                </c:pt>
                <c:pt idx="31">
                  <c:v>16099.310197700621</c:v>
                </c:pt>
                <c:pt idx="32">
                  <c:v>16314.837970293162</c:v>
                </c:pt>
                <c:pt idx="33">
                  <c:v>16386.008430495131</c:v>
                </c:pt>
                <c:pt idx="34">
                  <c:v>17485.16061513199</c:v>
                </c:pt>
                <c:pt idx="35">
                  <c:v>17401.979705814007</c:v>
                </c:pt>
                <c:pt idx="36">
                  <c:v>16496.115318533437</c:v>
                </c:pt>
                <c:pt idx="37">
                  <c:v>16322.266676665604</c:v>
                </c:pt>
                <c:pt idx="38">
                  <c:v>17347.18546931363</c:v>
                </c:pt>
                <c:pt idx="39">
                  <c:v>17577.947244573443</c:v>
                </c:pt>
                <c:pt idx="40">
                  <c:v>17189.765021968204</c:v>
                </c:pt>
                <c:pt idx="41">
                  <c:v>17807.667905792478</c:v>
                </c:pt>
                <c:pt idx="42">
                  <c:v>18544.579898629021</c:v>
                </c:pt>
                <c:pt idx="43">
                  <c:v>19353.236399673078</c:v>
                </c:pt>
                <c:pt idx="44">
                  <c:v>19016.557973856827</c:v>
                </c:pt>
                <c:pt idx="45">
                  <c:v>19824.922842076372</c:v>
                </c:pt>
                <c:pt idx="46">
                  <c:v>18881.544969812669</c:v>
                </c:pt>
                <c:pt idx="47">
                  <c:v>19433.635933077083</c:v>
                </c:pt>
                <c:pt idx="48">
                  <c:v>19646.592932552448</c:v>
                </c:pt>
                <c:pt idx="49">
                  <c:v>20362.77638478962</c:v>
                </c:pt>
                <c:pt idx="50">
                  <c:v>19186.06901972925</c:v>
                </c:pt>
                <c:pt idx="51">
                  <c:v>19338.911146961924</c:v>
                </c:pt>
                <c:pt idx="52">
                  <c:v>20471.038678502726</c:v>
                </c:pt>
                <c:pt idx="53">
                  <c:v>20280.619191150621</c:v>
                </c:pt>
                <c:pt idx="54">
                  <c:v>19454.009861482515</c:v>
                </c:pt>
                <c:pt idx="55">
                  <c:v>19183.550370534998</c:v>
                </c:pt>
                <c:pt idx="56">
                  <c:v>20649.927109142602</c:v>
                </c:pt>
                <c:pt idx="57">
                  <c:v>20538.944866580787</c:v>
                </c:pt>
                <c:pt idx="58">
                  <c:v>19818.494815961363</c:v>
                </c:pt>
                <c:pt idx="59">
                  <c:v>19696.38873297023</c:v>
                </c:pt>
                <c:pt idx="60">
                  <c:v>20227.245711930998</c:v>
                </c:pt>
                <c:pt idx="61">
                  <c:v>19646.269159768861</c:v>
                </c:pt>
                <c:pt idx="62">
                  <c:v>18976.375390171888</c:v>
                </c:pt>
                <c:pt idx="63">
                  <c:v>18813.793996488563</c:v>
                </c:pt>
                <c:pt idx="64">
                  <c:v>19509.493736556095</c:v>
                </c:pt>
                <c:pt idx="65">
                  <c:v>19379.78079645025</c:v>
                </c:pt>
                <c:pt idx="66">
                  <c:v>18321.845711652721</c:v>
                </c:pt>
                <c:pt idx="67">
                  <c:v>18484.692159071466</c:v>
                </c:pt>
                <c:pt idx="68">
                  <c:v>19597.311693415671</c:v>
                </c:pt>
                <c:pt idx="69">
                  <c:v>19738.939063541897</c:v>
                </c:pt>
                <c:pt idx="70">
                  <c:v>18873.068149283845</c:v>
                </c:pt>
                <c:pt idx="71">
                  <c:v>19325.542805972877</c:v>
                </c:pt>
                <c:pt idx="72">
                  <c:v>20627.798778506083</c:v>
                </c:pt>
                <c:pt idx="73">
                  <c:v>20498.952895091657</c:v>
                </c:pt>
                <c:pt idx="74">
                  <c:v>19280.047175970434</c:v>
                </c:pt>
                <c:pt idx="75">
                  <c:v>19579.740246607973</c:v>
                </c:pt>
                <c:pt idx="76">
                  <c:v>20906.057208861912</c:v>
                </c:pt>
                <c:pt idx="77">
                  <c:v>20599.712698453499</c:v>
                </c:pt>
              </c:numCache>
            </c:numRef>
          </c:val>
          <c:smooth val="0"/>
        </c:ser>
        <c:ser>
          <c:idx val="1"/>
          <c:order val="1"/>
          <c:tx>
            <c:v>RGDP_s.a._moving average_additive model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moving_average!$A$3:$A$80</c:f>
              <c:strCache>
                <c:ptCount val="7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2015Q1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2016Q1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2018Q1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  <c:pt idx="76">
                  <c:v>2019Q1</c:v>
                </c:pt>
                <c:pt idx="77">
                  <c:v>2019Q2</c:v>
                </c:pt>
              </c:strCache>
            </c:strRef>
          </c:cat>
          <c:val>
            <c:numRef>
              <c:f>moving_average!$G$3:$G$80</c:f>
              <c:numCache>
                <c:formatCode>0.0</c:formatCode>
                <c:ptCount val="78"/>
                <c:pt idx="0">
                  <c:v>9591.4883991228071</c:v>
                </c:pt>
                <c:pt idx="1">
                  <c:v>8978.9967324561403</c:v>
                </c:pt>
                <c:pt idx="2">
                  <c:v>8607.9816118421058</c:v>
                </c:pt>
                <c:pt idx="3">
                  <c:v>8721.8032565789472</c:v>
                </c:pt>
                <c:pt idx="4">
                  <c:v>9780.5983991228077</c:v>
                </c:pt>
                <c:pt idx="5">
                  <c:v>9432.6667324561386</c:v>
                </c:pt>
                <c:pt idx="6">
                  <c:v>9136.3116118421058</c:v>
                </c:pt>
                <c:pt idx="7">
                  <c:v>9238.0032565789479</c:v>
                </c:pt>
                <c:pt idx="8">
                  <c:v>10109.208399122806</c:v>
                </c:pt>
                <c:pt idx="9">
                  <c:v>9943.2167324561397</c:v>
                </c:pt>
                <c:pt idx="10">
                  <c:v>9625.9016118421059</c:v>
                </c:pt>
                <c:pt idx="11">
                  <c:v>9788.6332565789471</c:v>
                </c:pt>
                <c:pt idx="12">
                  <c:v>10604.258399122808</c:v>
                </c:pt>
                <c:pt idx="13">
                  <c:v>10400.286732456139</c:v>
                </c:pt>
                <c:pt idx="14">
                  <c:v>10492.221611842106</c:v>
                </c:pt>
                <c:pt idx="15">
                  <c:v>10732.883256578947</c:v>
                </c:pt>
                <c:pt idx="16">
                  <c:v>11477.368399122806</c:v>
                </c:pt>
                <c:pt idx="17">
                  <c:v>11529.90673245614</c:v>
                </c:pt>
                <c:pt idx="18">
                  <c:v>11938.411611842104</c:v>
                </c:pt>
                <c:pt idx="19">
                  <c:v>12098.143256578947</c:v>
                </c:pt>
                <c:pt idx="20">
                  <c:v>12445.048399122807</c:v>
                </c:pt>
                <c:pt idx="21">
                  <c:v>12459.49673245614</c:v>
                </c:pt>
                <c:pt idx="22">
                  <c:v>13080.481611842106</c:v>
                </c:pt>
                <c:pt idx="23">
                  <c:v>13480.923256578946</c:v>
                </c:pt>
                <c:pt idx="24">
                  <c:v>13660.808399122807</c:v>
                </c:pt>
                <c:pt idx="25">
                  <c:v>13600.706732456139</c:v>
                </c:pt>
                <c:pt idx="26">
                  <c:v>14337.331611842106</c:v>
                </c:pt>
                <c:pt idx="27">
                  <c:v>15013.703256578949</c:v>
                </c:pt>
                <c:pt idx="28">
                  <c:v>14759.728399122807</c:v>
                </c:pt>
                <c:pt idx="29">
                  <c:v>14822.586732456139</c:v>
                </c:pt>
                <c:pt idx="30">
                  <c:v>15763.041611842105</c:v>
                </c:pt>
                <c:pt idx="31">
                  <c:v>16135.873256578947</c:v>
                </c:pt>
                <c:pt idx="32">
                  <c:v>16223.818399122807</c:v>
                </c:pt>
                <c:pt idx="33">
                  <c:v>16318.856732456141</c:v>
                </c:pt>
                <c:pt idx="34">
                  <c:v>17698.831611842106</c:v>
                </c:pt>
                <c:pt idx="35">
                  <c:v>17510.813256578949</c:v>
                </c:pt>
                <c:pt idx="36">
                  <c:v>16385.448399122808</c:v>
                </c:pt>
                <c:pt idx="37">
                  <c:v>16257.55673245614</c:v>
                </c:pt>
                <c:pt idx="38">
                  <c:v>17548.271611842105</c:v>
                </c:pt>
                <c:pt idx="39">
                  <c:v>17696.543256578949</c:v>
                </c:pt>
                <c:pt idx="40">
                  <c:v>17003.918399122806</c:v>
                </c:pt>
                <c:pt idx="41">
                  <c:v>17686.056732456142</c:v>
                </c:pt>
                <c:pt idx="42">
                  <c:v>18854.881611842105</c:v>
                </c:pt>
                <c:pt idx="43">
                  <c:v>19570.323256578948</c:v>
                </c:pt>
                <c:pt idx="44">
                  <c:v>18632.718399122805</c:v>
                </c:pt>
                <c:pt idx="45">
                  <c:v>19626.036732456138</c:v>
                </c:pt>
                <c:pt idx="46">
                  <c:v>19222.581611842106</c:v>
                </c:pt>
                <c:pt idx="47">
                  <c:v>19655.183256578948</c:v>
                </c:pt>
                <c:pt idx="48">
                  <c:v>19194.468399122805</c:v>
                </c:pt>
                <c:pt idx="49">
                  <c:v>20143.286732456138</c:v>
                </c:pt>
                <c:pt idx="50">
                  <c:v>19554.881611842105</c:v>
                </c:pt>
                <c:pt idx="51">
                  <c:v>19555.203256578949</c:v>
                </c:pt>
                <c:pt idx="52">
                  <c:v>19929.558399122805</c:v>
                </c:pt>
                <c:pt idx="53">
                  <c:v>20064.276732456139</c:v>
                </c:pt>
                <c:pt idx="54">
                  <c:v>19847.261611842107</c:v>
                </c:pt>
                <c:pt idx="55">
                  <c:v>19391.223256578945</c:v>
                </c:pt>
                <c:pt idx="56">
                  <c:v>20089.058399122805</c:v>
                </c:pt>
                <c:pt idx="57">
                  <c:v>20312.706732456139</c:v>
                </c:pt>
                <c:pt idx="58">
                  <c:v>20244.991611842106</c:v>
                </c:pt>
                <c:pt idx="59">
                  <c:v>19932.51325657895</c:v>
                </c:pt>
                <c:pt idx="60">
                  <c:v>19712.188399122806</c:v>
                </c:pt>
                <c:pt idx="61">
                  <c:v>19454.22673245614</c:v>
                </c:pt>
                <c:pt idx="62">
                  <c:v>19326.061611842106</c:v>
                </c:pt>
                <c:pt idx="63">
                  <c:v>19000.953256578949</c:v>
                </c:pt>
                <c:pt idx="64">
                  <c:v>19072.228399122807</c:v>
                </c:pt>
                <c:pt idx="65">
                  <c:v>19197.946732456141</c:v>
                </c:pt>
                <c:pt idx="66">
                  <c:v>18611.831611842106</c:v>
                </c:pt>
                <c:pt idx="67">
                  <c:v>18653.593256578948</c:v>
                </c:pt>
                <c:pt idx="68">
                  <c:v>19150.528399122806</c:v>
                </c:pt>
                <c:pt idx="69">
                  <c:v>19543.346732456139</c:v>
                </c:pt>
                <c:pt idx="70">
                  <c:v>19213.331611842106</c:v>
                </c:pt>
                <c:pt idx="71">
                  <c:v>19541.093256578948</c:v>
                </c:pt>
                <c:pt idx="72">
                  <c:v>20069.328399122805</c:v>
                </c:pt>
                <c:pt idx="73">
                  <c:v>20274.24673245614</c:v>
                </c:pt>
                <c:pt idx="74">
                  <c:v>19657.431611842105</c:v>
                </c:pt>
                <c:pt idx="75">
                  <c:v>19809.393256578947</c:v>
                </c:pt>
                <c:pt idx="76">
                  <c:v>20317.428399122808</c:v>
                </c:pt>
                <c:pt idx="77">
                  <c:v>20371.146732456138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031320"/>
        <c:axId val="551030144"/>
      </c:lineChart>
      <c:catAx>
        <c:axId val="55103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30144"/>
        <c:crosses val="autoZero"/>
        <c:auto val="1"/>
        <c:lblAlgn val="ctr"/>
        <c:lblOffset val="100"/>
        <c:noMultiLvlLbl val="0"/>
      </c:catAx>
      <c:valAx>
        <c:axId val="551030144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mln. BYN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7.1283920615633864E-2"/>
              <c:y val="4.71447801473585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03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89</xdr:row>
      <xdr:rowOff>9525</xdr:rowOff>
    </xdr:from>
    <xdr:to>
      <xdr:col>8</xdr:col>
      <xdr:colOff>104411</xdr:colOff>
      <xdr:row>96</xdr:row>
      <xdr:rowOff>9358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16773525"/>
          <a:ext cx="2914286" cy="1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89</xdr:row>
      <xdr:rowOff>9525</xdr:rowOff>
    </xdr:from>
    <xdr:to>
      <xdr:col>7</xdr:col>
      <xdr:colOff>466361</xdr:colOff>
      <xdr:row>96</xdr:row>
      <xdr:rowOff>9358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16773525"/>
          <a:ext cx="2914286" cy="13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17</xdr:row>
      <xdr:rowOff>28575</xdr:rowOff>
    </xdr:from>
    <xdr:to>
      <xdr:col>25</xdr:col>
      <xdr:colOff>476250</xdr:colOff>
      <xdr:row>36</xdr:row>
      <xdr:rowOff>147637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47624</xdr:colOff>
      <xdr:row>38</xdr:row>
      <xdr:rowOff>157161</xdr:rowOff>
    </xdr:from>
    <xdr:to>
      <xdr:col>25</xdr:col>
      <xdr:colOff>485775</xdr:colOff>
      <xdr:row>63</xdr:row>
      <xdr:rowOff>9524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33</xdr:col>
      <xdr:colOff>171451</xdr:colOff>
      <xdr:row>1</xdr:row>
      <xdr:rowOff>123825</xdr:rowOff>
    </xdr:from>
    <xdr:to>
      <xdr:col>33</xdr:col>
      <xdr:colOff>581025</xdr:colOff>
      <xdr:row>1</xdr:row>
      <xdr:rowOff>533388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02451" y="1457325"/>
          <a:ext cx="409574" cy="409563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1</xdr:row>
      <xdr:rowOff>85725</xdr:rowOff>
    </xdr:from>
    <xdr:to>
      <xdr:col>34</xdr:col>
      <xdr:colOff>523832</xdr:colOff>
      <xdr:row>1</xdr:row>
      <xdr:rowOff>571439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335875" y="1419225"/>
          <a:ext cx="342857" cy="485714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1</xdr:row>
      <xdr:rowOff>200025</xdr:rowOff>
    </xdr:from>
    <xdr:to>
      <xdr:col>5</xdr:col>
      <xdr:colOff>638132</xdr:colOff>
      <xdr:row>1</xdr:row>
      <xdr:rowOff>685739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10175" y="1533525"/>
          <a:ext cx="342857" cy="485714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1</xdr:row>
      <xdr:rowOff>152400</xdr:rowOff>
    </xdr:from>
    <xdr:to>
      <xdr:col>9</xdr:col>
      <xdr:colOff>781007</xdr:colOff>
      <xdr:row>1</xdr:row>
      <xdr:rowOff>638114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01200" y="1485900"/>
          <a:ext cx="342857" cy="485714"/>
        </a:xfrm>
        <a:prstGeom prst="rect">
          <a:avLst/>
        </a:prstGeom>
      </xdr:spPr>
    </xdr:pic>
    <xdr:clientData/>
  </xdr:twoCellAnchor>
  <xdr:twoCellAnchor>
    <xdr:from>
      <xdr:col>13</xdr:col>
      <xdr:colOff>28574</xdr:colOff>
      <xdr:row>65</xdr:row>
      <xdr:rowOff>185736</xdr:rowOff>
    </xdr:from>
    <xdr:to>
      <xdr:col>25</xdr:col>
      <xdr:colOff>476249</xdr:colOff>
      <xdr:row>87</xdr:row>
      <xdr:rowOff>114299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90</xdr:row>
      <xdr:rowOff>0</xdr:rowOff>
    </xdr:from>
    <xdr:to>
      <xdr:col>25</xdr:col>
      <xdr:colOff>447675</xdr:colOff>
      <xdr:row>111</xdr:row>
      <xdr:rowOff>119063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57149</xdr:colOff>
      <xdr:row>112</xdr:row>
      <xdr:rowOff>138111</xdr:rowOff>
    </xdr:from>
    <xdr:to>
      <xdr:col>25</xdr:col>
      <xdr:colOff>581024</xdr:colOff>
      <xdr:row>134</xdr:row>
      <xdr:rowOff>85724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R9" sqref="R9"/>
    </sheetView>
  </sheetViews>
  <sheetFormatPr defaultRowHeight="15" x14ac:dyDescent="0.25"/>
  <cols>
    <col min="1" max="1" width="12.5703125" style="1" customWidth="1"/>
    <col min="2" max="2" width="17" style="1" customWidth="1"/>
    <col min="4" max="4" width="10.140625" bestFit="1" customWidth="1"/>
    <col min="5" max="9" width="9.28515625" bestFit="1" customWidth="1"/>
  </cols>
  <sheetData>
    <row r="1" spans="1:11" ht="39.75" customHeight="1" x14ac:dyDescent="0.25">
      <c r="D1" s="28" t="s">
        <v>98</v>
      </c>
      <c r="E1" s="28"/>
      <c r="F1" s="28"/>
      <c r="G1" s="28"/>
      <c r="H1" s="28"/>
      <c r="I1" s="28"/>
    </row>
    <row r="2" spans="1:11" s="1" customFormat="1" x14ac:dyDescent="0.25">
      <c r="A2" s="2"/>
      <c r="B2" s="2" t="s">
        <v>78</v>
      </c>
      <c r="D2" s="5"/>
      <c r="E2" s="5" t="s">
        <v>88</v>
      </c>
      <c r="F2" s="5" t="s">
        <v>89</v>
      </c>
      <c r="G2" s="5" t="s">
        <v>90</v>
      </c>
      <c r="H2" s="5" t="s">
        <v>91</v>
      </c>
      <c r="I2" s="5" t="s">
        <v>92</v>
      </c>
      <c r="K2" s="5" t="s">
        <v>91</v>
      </c>
    </row>
    <row r="3" spans="1:11" x14ac:dyDescent="0.25">
      <c r="A3" s="3" t="s">
        <v>0</v>
      </c>
      <c r="B3" s="3">
        <v>7914.26</v>
      </c>
      <c r="D3" s="6">
        <v>36526</v>
      </c>
      <c r="E3" s="5">
        <v>7914.26</v>
      </c>
      <c r="F3" s="5">
        <v>9000.5772149549994</v>
      </c>
      <c r="G3" s="5">
        <v>8911.7307600940003</v>
      </c>
      <c r="H3" s="5">
        <v>0.87930582800000001</v>
      </c>
      <c r="I3" s="5">
        <v>1.0099696069999999</v>
      </c>
      <c r="K3">
        <f>E3-F3</f>
        <v>-1086.3172149549991</v>
      </c>
    </row>
    <row r="4" spans="1:11" x14ac:dyDescent="0.25">
      <c r="A4" s="3" t="s">
        <v>1</v>
      </c>
      <c r="B4" s="3">
        <v>8418.4500000000007</v>
      </c>
      <c r="D4" s="6">
        <v>36617</v>
      </c>
      <c r="E4" s="5">
        <v>8418.4500000000007</v>
      </c>
      <c r="F4" s="5">
        <v>8889.9347507969997</v>
      </c>
      <c r="G4" s="5">
        <v>8914.0273903319994</v>
      </c>
      <c r="H4" s="5">
        <v>0.94696420599999998</v>
      </c>
      <c r="I4" s="5">
        <v>0.99729722200000004</v>
      </c>
      <c r="K4">
        <f t="shared" ref="K4:K67" si="0">E4-F4</f>
        <v>-471.48475079699892</v>
      </c>
    </row>
    <row r="5" spans="1:11" x14ac:dyDescent="0.25">
      <c r="A5" s="3" t="s">
        <v>2</v>
      </c>
      <c r="B5" s="3">
        <v>9989.15</v>
      </c>
      <c r="D5" s="6">
        <v>36708</v>
      </c>
      <c r="E5" s="5">
        <v>9989.15</v>
      </c>
      <c r="F5" s="5">
        <v>8960.1235335199999</v>
      </c>
      <c r="G5" s="5">
        <v>8948.539054715</v>
      </c>
      <c r="H5" s="5">
        <v>1.11484512</v>
      </c>
      <c r="I5" s="5">
        <v>1.0012945660000001</v>
      </c>
      <c r="K5">
        <f t="shared" si="0"/>
        <v>1029.0264664799997</v>
      </c>
    </row>
    <row r="6" spans="1:11" x14ac:dyDescent="0.25">
      <c r="A6" s="3" t="s">
        <v>3</v>
      </c>
      <c r="B6" s="3">
        <v>9578.41</v>
      </c>
      <c r="D6" s="6">
        <v>36800</v>
      </c>
      <c r="E6" s="5">
        <v>9578.41</v>
      </c>
      <c r="F6" s="5">
        <v>9041.0700487979993</v>
      </c>
      <c r="G6" s="5">
        <v>9063.3960129299994</v>
      </c>
      <c r="H6" s="5">
        <v>1.059433225</v>
      </c>
      <c r="I6" s="5">
        <v>0.99753668900000003</v>
      </c>
      <c r="K6">
        <f t="shared" si="0"/>
        <v>537.33995120200052</v>
      </c>
    </row>
    <row r="7" spans="1:11" x14ac:dyDescent="0.25">
      <c r="A7" s="3" t="s">
        <v>4</v>
      </c>
      <c r="B7" s="3">
        <v>8103.37</v>
      </c>
      <c r="D7" s="6">
        <v>36892</v>
      </c>
      <c r="E7" s="5">
        <v>8103.37</v>
      </c>
      <c r="F7" s="5">
        <v>9224.6517801270002</v>
      </c>
      <c r="G7" s="5">
        <v>9219.2639845779995</v>
      </c>
      <c r="H7" s="5">
        <v>0.87844725099999998</v>
      </c>
      <c r="I7" s="5">
        <v>1.000584406</v>
      </c>
      <c r="K7">
        <f t="shared" si="0"/>
        <v>-1121.2817801270003</v>
      </c>
    </row>
    <row r="8" spans="1:11" x14ac:dyDescent="0.25">
      <c r="A8" s="3" t="s">
        <v>5</v>
      </c>
      <c r="B8" s="3">
        <v>8872.119999999999</v>
      </c>
      <c r="D8" s="6">
        <v>36982</v>
      </c>
      <c r="E8" s="5">
        <v>8872.1200000000008</v>
      </c>
      <c r="F8" s="5">
        <v>9367.2912280769997</v>
      </c>
      <c r="G8" s="5">
        <v>9357.5323972080005</v>
      </c>
      <c r="H8" s="5">
        <v>0.94713826899999998</v>
      </c>
      <c r="I8" s="5">
        <v>1.0010428849999999</v>
      </c>
      <c r="K8">
        <f t="shared" si="0"/>
        <v>-495.17122807699889</v>
      </c>
    </row>
    <row r="9" spans="1:11" x14ac:dyDescent="0.25">
      <c r="A9" s="3" t="s">
        <v>6</v>
      </c>
      <c r="B9" s="3">
        <v>10517.48</v>
      </c>
      <c r="D9" s="6">
        <v>37073</v>
      </c>
      <c r="E9" s="5">
        <v>10517.48</v>
      </c>
      <c r="F9" s="5">
        <v>9434.8043148750003</v>
      </c>
      <c r="G9" s="5">
        <v>9441.3496603610001</v>
      </c>
      <c r="H9" s="5">
        <v>1.11475338</v>
      </c>
      <c r="I9" s="5">
        <v>0.99930673599999997</v>
      </c>
      <c r="K9">
        <f t="shared" si="0"/>
        <v>1082.6756851249993</v>
      </c>
    </row>
    <row r="10" spans="1:11" x14ac:dyDescent="0.25">
      <c r="A10" s="3" t="s">
        <v>7</v>
      </c>
      <c r="B10" s="3">
        <v>10094.61</v>
      </c>
      <c r="D10" s="6">
        <v>37165</v>
      </c>
      <c r="E10" s="5">
        <v>10094.61</v>
      </c>
      <c r="F10" s="5">
        <v>9516.9087506859996</v>
      </c>
      <c r="G10" s="5">
        <v>9513.5502960329995</v>
      </c>
      <c r="H10" s="5">
        <v>1.0607026150000001</v>
      </c>
      <c r="I10" s="5">
        <v>1.000353018</v>
      </c>
      <c r="K10">
        <f t="shared" si="0"/>
        <v>577.70124931400096</v>
      </c>
    </row>
    <row r="11" spans="1:11" x14ac:dyDescent="0.25">
      <c r="A11" s="3" t="s">
        <v>8</v>
      </c>
      <c r="B11" s="3">
        <v>8431.98</v>
      </c>
      <c r="D11" s="6">
        <v>37257</v>
      </c>
      <c r="E11" s="5">
        <v>8431.98</v>
      </c>
      <c r="F11" s="5">
        <v>9614.1808738269992</v>
      </c>
      <c r="G11" s="5">
        <v>9626.3563230529999</v>
      </c>
      <c r="H11" s="5">
        <v>0.87703571499999999</v>
      </c>
      <c r="I11" s="5">
        <v>0.99873519600000005</v>
      </c>
      <c r="K11">
        <f t="shared" si="0"/>
        <v>-1182.2008738269997</v>
      </c>
    </row>
    <row r="12" spans="1:11" x14ac:dyDescent="0.25">
      <c r="A12" s="3" t="s">
        <v>9</v>
      </c>
      <c r="B12" s="3">
        <v>9382.67</v>
      </c>
      <c r="D12" s="6">
        <v>37347</v>
      </c>
      <c r="E12" s="5">
        <v>9382.67</v>
      </c>
      <c r="F12" s="5">
        <v>9909.1315128749993</v>
      </c>
      <c r="G12" s="5">
        <v>9756.8375047289992</v>
      </c>
      <c r="H12" s="5">
        <v>0.94687107400000003</v>
      </c>
      <c r="I12" s="5">
        <v>1.015608952</v>
      </c>
      <c r="K12">
        <f t="shared" si="0"/>
        <v>-526.46151287499924</v>
      </c>
    </row>
    <row r="13" spans="1:11" x14ac:dyDescent="0.25">
      <c r="A13" s="3" t="s">
        <v>10</v>
      </c>
      <c r="B13" s="3">
        <v>11007.07</v>
      </c>
      <c r="D13" s="6">
        <v>37438</v>
      </c>
      <c r="E13" s="5">
        <v>11007.07</v>
      </c>
      <c r="F13" s="5">
        <v>9873.6713279809992</v>
      </c>
      <c r="G13" s="5">
        <v>9881.4296358379997</v>
      </c>
      <c r="H13" s="5">
        <v>1.1147899939999999</v>
      </c>
      <c r="I13" s="5">
        <v>0.99921486000000004</v>
      </c>
      <c r="K13">
        <f t="shared" si="0"/>
        <v>1133.3986720190005</v>
      </c>
    </row>
    <row r="14" spans="1:11" x14ac:dyDescent="0.25">
      <c r="A14" s="3" t="s">
        <v>11</v>
      </c>
      <c r="B14" s="3">
        <v>10645.24</v>
      </c>
      <c r="D14" s="6">
        <v>37530</v>
      </c>
      <c r="E14" s="5">
        <v>10645.24</v>
      </c>
      <c r="F14" s="5">
        <v>10016.130050928999</v>
      </c>
      <c r="G14" s="5">
        <v>10015.937791134</v>
      </c>
      <c r="H14" s="5">
        <v>1.062809683</v>
      </c>
      <c r="I14" s="5">
        <v>1.0000191949999999</v>
      </c>
      <c r="K14">
        <f t="shared" si="0"/>
        <v>629.1099490710003</v>
      </c>
    </row>
    <row r="15" spans="1:11" x14ac:dyDescent="0.25">
      <c r="A15" s="3" t="s">
        <v>12</v>
      </c>
      <c r="B15" s="3">
        <v>8927.0300000000007</v>
      </c>
      <c r="D15" s="6">
        <v>37622</v>
      </c>
      <c r="E15" s="5">
        <v>8927.0300000000007</v>
      </c>
      <c r="F15" s="5">
        <v>10194.394503715001</v>
      </c>
      <c r="G15" s="5">
        <v>10193.924687691</v>
      </c>
      <c r="H15" s="5">
        <v>0.87568025699999996</v>
      </c>
      <c r="I15" s="5">
        <v>1.0000460879999999</v>
      </c>
      <c r="K15">
        <f t="shared" si="0"/>
        <v>-1267.364503715</v>
      </c>
    </row>
    <row r="16" spans="1:11" x14ac:dyDescent="0.25">
      <c r="A16" s="3" t="s">
        <v>13</v>
      </c>
      <c r="B16" s="3">
        <v>9839.74</v>
      </c>
      <c r="D16" s="6">
        <v>37712</v>
      </c>
      <c r="E16" s="5">
        <v>9839.74</v>
      </c>
      <c r="F16" s="5">
        <v>10405.165440045001</v>
      </c>
      <c r="G16" s="5">
        <v>10409.641816466999</v>
      </c>
      <c r="H16" s="5">
        <v>0.94565915899999997</v>
      </c>
      <c r="I16" s="5">
        <v>0.99956997800000003</v>
      </c>
      <c r="K16">
        <f t="shared" si="0"/>
        <v>-565.42544004500087</v>
      </c>
    </row>
    <row r="17" spans="1:11" x14ac:dyDescent="0.25">
      <c r="A17" s="3" t="s">
        <v>14</v>
      </c>
      <c r="B17" s="3">
        <v>11873.39</v>
      </c>
      <c r="D17" s="6">
        <v>37803</v>
      </c>
      <c r="E17" s="5">
        <v>11873.39</v>
      </c>
      <c r="F17" s="5">
        <v>10653.288093753999</v>
      </c>
      <c r="G17" s="5">
        <v>10638.456218449999</v>
      </c>
      <c r="H17" s="5">
        <v>1.1145282000000001</v>
      </c>
      <c r="I17" s="5">
        <v>1.001394176</v>
      </c>
      <c r="K17">
        <f t="shared" si="0"/>
        <v>1220.101906246</v>
      </c>
    </row>
    <row r="18" spans="1:11" x14ac:dyDescent="0.25">
      <c r="A18" s="3" t="s">
        <v>15</v>
      </c>
      <c r="B18" s="3">
        <v>11589.49</v>
      </c>
      <c r="D18" s="6">
        <v>37895</v>
      </c>
      <c r="E18" s="5">
        <v>11589.49</v>
      </c>
      <c r="F18" s="5">
        <v>10875.659581692</v>
      </c>
      <c r="G18" s="5">
        <v>10884.110608860001</v>
      </c>
      <c r="H18" s="5">
        <v>1.0656355980000001</v>
      </c>
      <c r="I18" s="5">
        <v>0.99922354499999999</v>
      </c>
      <c r="K18">
        <f t="shared" si="0"/>
        <v>713.83041830799993</v>
      </c>
    </row>
    <row r="19" spans="1:11" x14ac:dyDescent="0.25">
      <c r="A19" s="3" t="s">
        <v>16</v>
      </c>
      <c r="B19" s="3">
        <v>9800.14</v>
      </c>
      <c r="D19" s="6">
        <v>37987</v>
      </c>
      <c r="E19" s="5">
        <v>9800.14</v>
      </c>
      <c r="F19" s="5">
        <v>11197.869925636</v>
      </c>
      <c r="G19" s="5">
        <v>11212.063961891001</v>
      </c>
      <c r="H19" s="5">
        <v>0.87517894600000001</v>
      </c>
      <c r="I19" s="5">
        <v>0.99873403900000002</v>
      </c>
      <c r="K19">
        <f t="shared" si="0"/>
        <v>-1397.7299256360002</v>
      </c>
    </row>
    <row r="20" spans="1:11" x14ac:dyDescent="0.25">
      <c r="A20" s="3" t="s">
        <v>17</v>
      </c>
      <c r="B20" s="3">
        <v>10969.36</v>
      </c>
      <c r="D20" s="6">
        <v>38078</v>
      </c>
      <c r="E20" s="5">
        <v>10969.36</v>
      </c>
      <c r="F20" s="5">
        <v>11623.430072592</v>
      </c>
      <c r="G20" s="5">
        <v>11617.015386646</v>
      </c>
      <c r="H20" s="5">
        <v>0.94372830799999996</v>
      </c>
      <c r="I20" s="5">
        <v>1.0005521799999999</v>
      </c>
      <c r="K20">
        <f t="shared" si="0"/>
        <v>-654.07007259199963</v>
      </c>
    </row>
    <row r="21" spans="1:11" x14ac:dyDescent="0.25">
      <c r="A21" s="3" t="s">
        <v>18</v>
      </c>
      <c r="B21" s="3">
        <v>13319.579999999998</v>
      </c>
      <c r="D21" s="6">
        <v>38169</v>
      </c>
      <c r="E21" s="5">
        <v>13319.58</v>
      </c>
      <c r="F21" s="5">
        <v>11964.287747241</v>
      </c>
      <c r="G21" s="5">
        <v>11941.712309844001</v>
      </c>
      <c r="H21" s="5">
        <v>1.1132781389999999</v>
      </c>
      <c r="I21" s="5">
        <v>1.0018904689999999</v>
      </c>
      <c r="K21">
        <f t="shared" si="0"/>
        <v>1355.2922527589999</v>
      </c>
    </row>
    <row r="22" spans="1:11" x14ac:dyDescent="0.25">
      <c r="A22" s="3" t="s">
        <v>19</v>
      </c>
      <c r="B22" s="3">
        <v>12954.75</v>
      </c>
      <c r="D22" s="6">
        <v>38261</v>
      </c>
      <c r="E22" s="5">
        <v>12954.75</v>
      </c>
      <c r="F22" s="5">
        <v>12119.752587621</v>
      </c>
      <c r="G22" s="5">
        <v>12124.734934467</v>
      </c>
      <c r="H22" s="5">
        <v>1.0688955819999999</v>
      </c>
      <c r="I22" s="5">
        <v>0.99958907600000002</v>
      </c>
      <c r="K22">
        <f t="shared" si="0"/>
        <v>834.9974123789998</v>
      </c>
    </row>
    <row r="23" spans="1:11" x14ac:dyDescent="0.25">
      <c r="A23" s="3" t="s">
        <v>20</v>
      </c>
      <c r="B23" s="3">
        <v>10767.82</v>
      </c>
      <c r="D23" s="6">
        <v>38353</v>
      </c>
      <c r="E23" s="5">
        <v>10767.82</v>
      </c>
      <c r="F23" s="5">
        <v>12296.590188703</v>
      </c>
      <c r="G23" s="5">
        <v>12315.440481944001</v>
      </c>
      <c r="H23" s="5">
        <v>0.87567527499999998</v>
      </c>
      <c r="I23" s="5">
        <v>0.99846937700000005</v>
      </c>
      <c r="K23">
        <f t="shared" si="0"/>
        <v>-1528.7701887029998</v>
      </c>
    </row>
    <row r="24" spans="1:11" x14ac:dyDescent="0.25">
      <c r="A24" s="3" t="s">
        <v>21</v>
      </c>
      <c r="B24" s="3">
        <v>11898.95</v>
      </c>
      <c r="D24" s="6">
        <v>38443</v>
      </c>
      <c r="E24" s="5">
        <v>11898.95</v>
      </c>
      <c r="F24" s="5">
        <v>12633.711326506</v>
      </c>
      <c r="G24" s="5">
        <v>12628.903253641</v>
      </c>
      <c r="H24" s="5">
        <v>0.94184121300000001</v>
      </c>
      <c r="I24" s="5">
        <v>1.0003807199999999</v>
      </c>
      <c r="K24">
        <f t="shared" si="0"/>
        <v>-734.76132650599902</v>
      </c>
    </row>
    <row r="25" spans="1:11" x14ac:dyDescent="0.25">
      <c r="A25" s="3" t="s">
        <v>22</v>
      </c>
      <c r="B25" s="3">
        <v>14461.65</v>
      </c>
      <c r="D25" s="6">
        <v>38534</v>
      </c>
      <c r="E25" s="5">
        <v>14461.65</v>
      </c>
      <c r="F25" s="5">
        <v>13013.303735767</v>
      </c>
      <c r="G25" s="5">
        <v>13015.416912691</v>
      </c>
      <c r="H25" s="5">
        <v>1.1112973530000001</v>
      </c>
      <c r="I25" s="5">
        <v>0.99983763999999997</v>
      </c>
      <c r="K25">
        <f t="shared" si="0"/>
        <v>1448.3462642329996</v>
      </c>
    </row>
    <row r="26" spans="1:11" x14ac:dyDescent="0.25">
      <c r="A26" s="3" t="s">
        <v>23</v>
      </c>
      <c r="B26" s="3">
        <v>14337.529999999999</v>
      </c>
      <c r="D26" s="6">
        <v>38626</v>
      </c>
      <c r="E26" s="5">
        <v>14337.53</v>
      </c>
      <c r="F26" s="5">
        <v>13383.036524518</v>
      </c>
      <c r="G26" s="5">
        <v>13375.724543417</v>
      </c>
      <c r="H26" s="5">
        <v>1.0713211439999999</v>
      </c>
      <c r="I26" s="5">
        <v>1.000546661</v>
      </c>
      <c r="K26">
        <f t="shared" si="0"/>
        <v>954.49347548200058</v>
      </c>
    </row>
    <row r="27" spans="1:11" x14ac:dyDescent="0.25">
      <c r="A27" s="3" t="s">
        <v>24</v>
      </c>
      <c r="B27" s="3">
        <v>11983.58</v>
      </c>
      <c r="D27" s="6">
        <v>38718</v>
      </c>
      <c r="E27" s="5">
        <v>11983.58</v>
      </c>
      <c r="F27" s="5">
        <v>13661.799343631001</v>
      </c>
      <c r="G27" s="5">
        <v>13651.076551107</v>
      </c>
      <c r="H27" s="5">
        <v>0.87715971400000003</v>
      </c>
      <c r="I27" s="5">
        <v>1.000785491</v>
      </c>
      <c r="K27">
        <f t="shared" si="0"/>
        <v>-1678.2193436310008</v>
      </c>
    </row>
    <row r="28" spans="1:11" x14ac:dyDescent="0.25">
      <c r="A28" s="3" t="s">
        <v>25</v>
      </c>
      <c r="B28" s="3">
        <v>13040.16</v>
      </c>
      <c r="D28" s="6">
        <v>38808</v>
      </c>
      <c r="E28" s="5">
        <v>13040.16</v>
      </c>
      <c r="F28" s="5">
        <v>13868.064062777999</v>
      </c>
      <c r="G28" s="5">
        <v>13875.322774828999</v>
      </c>
      <c r="H28" s="5">
        <v>0.94030139599999996</v>
      </c>
      <c r="I28" s="5">
        <v>0.99947686199999997</v>
      </c>
      <c r="K28">
        <f t="shared" si="0"/>
        <v>-827.90406277799957</v>
      </c>
    </row>
    <row r="29" spans="1:11" x14ac:dyDescent="0.25">
      <c r="A29" s="3" t="s">
        <v>26</v>
      </c>
      <c r="B29" s="3">
        <v>15718.5</v>
      </c>
      <c r="D29" s="6">
        <v>38899</v>
      </c>
      <c r="E29" s="5">
        <v>15718.5</v>
      </c>
      <c r="F29" s="5">
        <v>14166.336773625</v>
      </c>
      <c r="G29" s="5">
        <v>14195.857627388999</v>
      </c>
      <c r="H29" s="5">
        <v>1.109567014</v>
      </c>
      <c r="I29" s="5">
        <v>0.99792046000000001</v>
      </c>
      <c r="K29">
        <f t="shared" si="0"/>
        <v>1552.1632263749998</v>
      </c>
    </row>
    <row r="30" spans="1:11" x14ac:dyDescent="0.25">
      <c r="A30" s="3" t="s">
        <v>27</v>
      </c>
      <c r="B30" s="3">
        <v>15870.310000000001</v>
      </c>
      <c r="D30" s="6">
        <v>38991</v>
      </c>
      <c r="E30" s="5">
        <v>15870.31</v>
      </c>
      <c r="F30" s="5">
        <v>14790.998204467</v>
      </c>
      <c r="G30" s="5">
        <v>14584.006970508</v>
      </c>
      <c r="H30" s="5">
        <v>1.072970856</v>
      </c>
      <c r="I30" s="5">
        <v>1.0141930290000001</v>
      </c>
      <c r="K30">
        <f t="shared" si="0"/>
        <v>1079.3117955329999</v>
      </c>
    </row>
    <row r="31" spans="1:11" x14ac:dyDescent="0.25">
      <c r="A31" s="3" t="s">
        <v>28</v>
      </c>
      <c r="B31" s="3">
        <v>13082.5</v>
      </c>
      <c r="D31" s="6">
        <v>39083</v>
      </c>
      <c r="E31" s="5">
        <v>13082.5</v>
      </c>
      <c r="F31" s="5">
        <v>14899.457643621001</v>
      </c>
      <c r="G31" s="5">
        <v>14914.453495264999</v>
      </c>
      <c r="H31" s="5">
        <v>0.87805209500000003</v>
      </c>
      <c r="I31" s="5">
        <v>0.99899454200000004</v>
      </c>
      <c r="K31">
        <f t="shared" si="0"/>
        <v>-1816.9576436210009</v>
      </c>
    </row>
    <row r="32" spans="1:11" x14ac:dyDescent="0.25">
      <c r="A32" s="3" t="s">
        <v>29</v>
      </c>
      <c r="B32" s="3">
        <v>14262.039999999999</v>
      </c>
      <c r="D32" s="6">
        <v>39173</v>
      </c>
      <c r="E32" s="5">
        <v>14262.04</v>
      </c>
      <c r="F32" s="5">
        <v>15182.575419393001</v>
      </c>
      <c r="G32" s="5">
        <v>15171.217551934</v>
      </c>
      <c r="H32" s="5">
        <v>0.93936895499999995</v>
      </c>
      <c r="I32" s="5">
        <v>1.0007486459999999</v>
      </c>
      <c r="K32">
        <f t="shared" si="0"/>
        <v>-920.53541939299976</v>
      </c>
    </row>
    <row r="33" spans="1:11" x14ac:dyDescent="0.25">
      <c r="A33" s="3" t="s">
        <v>30</v>
      </c>
      <c r="B33" s="3">
        <v>17144.21</v>
      </c>
      <c r="D33" s="6">
        <v>39264</v>
      </c>
      <c r="E33" s="5">
        <v>17144.21</v>
      </c>
      <c r="F33" s="5">
        <v>15452.057115649</v>
      </c>
      <c r="G33" s="5">
        <v>15446.737826406001</v>
      </c>
      <c r="H33" s="5">
        <v>1.1095098779999999</v>
      </c>
      <c r="I33" s="5">
        <v>1.000344363</v>
      </c>
      <c r="K33">
        <f t="shared" si="0"/>
        <v>1692.1528843509986</v>
      </c>
    </row>
    <row r="34" spans="1:11" x14ac:dyDescent="0.25">
      <c r="A34" s="3" t="s">
        <v>31</v>
      </c>
      <c r="B34" s="3">
        <v>16992.48</v>
      </c>
      <c r="D34" s="6">
        <v>39356</v>
      </c>
      <c r="E34" s="5">
        <v>16992.48</v>
      </c>
      <c r="F34" s="5">
        <v>15843.023035726001</v>
      </c>
      <c r="G34" s="5">
        <v>15905.942803440999</v>
      </c>
      <c r="H34" s="5">
        <v>1.072552881</v>
      </c>
      <c r="I34" s="5">
        <v>0.99604426000000001</v>
      </c>
      <c r="K34">
        <f t="shared" si="0"/>
        <v>1149.4569642739989</v>
      </c>
    </row>
    <row r="35" spans="1:11" x14ac:dyDescent="0.25">
      <c r="A35" s="3" t="s">
        <v>32</v>
      </c>
      <c r="B35" s="3">
        <v>14546.59</v>
      </c>
      <c r="D35" s="6">
        <v>39448</v>
      </c>
      <c r="E35" s="5">
        <v>14546.59</v>
      </c>
      <c r="F35" s="5">
        <v>16563.037136457999</v>
      </c>
      <c r="G35" s="5">
        <v>16502.277134972999</v>
      </c>
      <c r="H35" s="5">
        <v>0.87825619700000002</v>
      </c>
      <c r="I35" s="5">
        <v>1.0036819159999999</v>
      </c>
      <c r="K35">
        <f t="shared" si="0"/>
        <v>-2016.4471364579986</v>
      </c>
    </row>
    <row r="36" spans="1:11" x14ac:dyDescent="0.25">
      <c r="A36" s="3" t="s">
        <v>33</v>
      </c>
      <c r="B36" s="3">
        <v>15758.310000000001</v>
      </c>
      <c r="D36" s="6">
        <v>39539</v>
      </c>
      <c r="E36" s="5">
        <v>15758.31</v>
      </c>
      <c r="F36" s="5">
        <v>16747.108224043001</v>
      </c>
      <c r="G36" s="5">
        <v>16990.756074616998</v>
      </c>
      <c r="H36" s="5">
        <v>0.94095707699999998</v>
      </c>
      <c r="I36" s="5">
        <v>0.98565997599999999</v>
      </c>
      <c r="K36">
        <f t="shared" si="0"/>
        <v>-988.79822404300103</v>
      </c>
    </row>
    <row r="37" spans="1:11" x14ac:dyDescent="0.25">
      <c r="A37" s="3" t="s">
        <v>34</v>
      </c>
      <c r="B37" s="3">
        <v>19080</v>
      </c>
      <c r="D37" s="6">
        <v>39630</v>
      </c>
      <c r="E37" s="5">
        <v>19080</v>
      </c>
      <c r="F37" s="5">
        <v>17220.329810030998</v>
      </c>
      <c r="G37" s="5">
        <v>17200.051251237001</v>
      </c>
      <c r="H37" s="5">
        <v>1.107992716</v>
      </c>
      <c r="I37" s="5">
        <v>1.0011789820000001</v>
      </c>
      <c r="K37">
        <f t="shared" si="0"/>
        <v>1859.6701899690015</v>
      </c>
    </row>
    <row r="38" spans="1:11" x14ac:dyDescent="0.25">
      <c r="A38" s="3" t="s">
        <v>35</v>
      </c>
      <c r="B38" s="3">
        <v>18367.420000000002</v>
      </c>
      <c r="D38" s="6">
        <v>39722</v>
      </c>
      <c r="E38" s="5">
        <v>18367.419999999998</v>
      </c>
      <c r="F38" s="5">
        <v>17132.574873000998</v>
      </c>
      <c r="G38" s="5">
        <v>17105.377395029998</v>
      </c>
      <c r="H38" s="5">
        <v>1.072075863</v>
      </c>
      <c r="I38" s="5">
        <v>1.0015899960000001</v>
      </c>
      <c r="K38">
        <f t="shared" si="0"/>
        <v>1234.8451269990001</v>
      </c>
    </row>
    <row r="39" spans="1:11" x14ac:dyDescent="0.25">
      <c r="A39" s="3" t="s">
        <v>36</v>
      </c>
      <c r="B39" s="3">
        <v>14708.220000000001</v>
      </c>
      <c r="D39" s="6">
        <v>39814</v>
      </c>
      <c r="E39" s="5">
        <v>14708.22</v>
      </c>
      <c r="F39" s="5">
        <v>16772.482401195</v>
      </c>
      <c r="G39" s="5">
        <v>16760.238127307999</v>
      </c>
      <c r="H39" s="5">
        <v>0.87692564799999995</v>
      </c>
      <c r="I39" s="5">
        <v>1.0007305550000001</v>
      </c>
      <c r="K39">
        <f t="shared" si="0"/>
        <v>-2064.2624011950011</v>
      </c>
    </row>
    <row r="40" spans="1:11" x14ac:dyDescent="0.25">
      <c r="A40" s="3" t="s">
        <v>37</v>
      </c>
      <c r="B40" s="3">
        <v>15697.01</v>
      </c>
      <c r="D40" s="6">
        <v>39904</v>
      </c>
      <c r="E40" s="5">
        <v>15697.01</v>
      </c>
      <c r="F40" s="5">
        <v>16556.688548372</v>
      </c>
      <c r="G40" s="5">
        <v>16716.294418972</v>
      </c>
      <c r="H40" s="5">
        <v>0.94807666099999999</v>
      </c>
      <c r="I40" s="5">
        <v>0.99045207800000001</v>
      </c>
      <c r="K40">
        <f t="shared" si="0"/>
        <v>-859.67854837199957</v>
      </c>
    </row>
    <row r="41" spans="1:11" x14ac:dyDescent="0.25">
      <c r="A41" s="3" t="s">
        <v>38</v>
      </c>
      <c r="B41" s="3">
        <v>18929.439999999999</v>
      </c>
      <c r="D41" s="6">
        <v>39995</v>
      </c>
      <c r="E41" s="5">
        <v>18929.439999999999</v>
      </c>
      <c r="F41" s="5">
        <v>17175.619793971</v>
      </c>
      <c r="G41" s="5">
        <v>17061.359430895001</v>
      </c>
      <c r="H41" s="5">
        <v>1.102111029</v>
      </c>
      <c r="I41" s="5">
        <v>1.0066970260000001</v>
      </c>
      <c r="K41">
        <f t="shared" si="0"/>
        <v>1753.8202060289987</v>
      </c>
    </row>
    <row r="42" spans="1:11" x14ac:dyDescent="0.25">
      <c r="A42" s="3" t="s">
        <v>39</v>
      </c>
      <c r="B42" s="3">
        <v>18553.150000000001</v>
      </c>
      <c r="D42" s="6">
        <v>40087</v>
      </c>
      <c r="E42" s="5">
        <v>18553.150000000001</v>
      </c>
      <c r="F42" s="5">
        <v>17349.898811269999</v>
      </c>
      <c r="G42" s="5">
        <v>17353.247742875999</v>
      </c>
      <c r="H42" s="5">
        <v>1.069352058</v>
      </c>
      <c r="I42" s="5">
        <v>0.99980701400000005</v>
      </c>
      <c r="K42">
        <f t="shared" si="0"/>
        <v>1203.2511887300025</v>
      </c>
    </row>
    <row r="43" spans="1:11" x14ac:dyDescent="0.25">
      <c r="A43" s="3" t="s">
        <v>40</v>
      </c>
      <c r="B43" s="3">
        <v>15326.689999999999</v>
      </c>
      <c r="D43" s="6">
        <v>40179</v>
      </c>
      <c r="E43" s="5">
        <v>15326.69</v>
      </c>
      <c r="F43" s="5">
        <v>17463.300575812002</v>
      </c>
      <c r="G43" s="5">
        <v>17478.352263025001</v>
      </c>
      <c r="H43" s="5">
        <v>0.87765138899999995</v>
      </c>
      <c r="I43" s="5">
        <v>0.99913883800000003</v>
      </c>
      <c r="K43">
        <f t="shared" si="0"/>
        <v>-2136.6105758120011</v>
      </c>
    </row>
    <row r="44" spans="1:11" x14ac:dyDescent="0.25">
      <c r="A44" s="3" t="s">
        <v>41</v>
      </c>
      <c r="B44" s="3">
        <v>17125.510000000002</v>
      </c>
      <c r="D44" s="6">
        <v>40269</v>
      </c>
      <c r="E44" s="5">
        <v>17125.509999999998</v>
      </c>
      <c r="F44" s="5">
        <v>17827.232059991002</v>
      </c>
      <c r="G44" s="5">
        <v>17865.806586096998</v>
      </c>
      <c r="H44" s="5">
        <v>0.96063763199999996</v>
      </c>
      <c r="I44" s="5">
        <v>0.99784087399999999</v>
      </c>
      <c r="K44">
        <f t="shared" si="0"/>
        <v>-701.72205999100333</v>
      </c>
    </row>
    <row r="45" spans="1:11" x14ac:dyDescent="0.25">
      <c r="A45" s="3" t="s">
        <v>42</v>
      </c>
      <c r="B45" s="3">
        <v>20236.05</v>
      </c>
      <c r="D45" s="6">
        <v>40360</v>
      </c>
      <c r="E45" s="5">
        <v>20236.05</v>
      </c>
      <c r="F45" s="5">
        <v>18548.110591291999</v>
      </c>
      <c r="G45" s="5">
        <v>18561.834249228999</v>
      </c>
      <c r="H45" s="5">
        <v>1.091003307</v>
      </c>
      <c r="I45" s="5">
        <v>0.99926065200000003</v>
      </c>
      <c r="K45">
        <f t="shared" si="0"/>
        <v>1687.939408708</v>
      </c>
    </row>
    <row r="46" spans="1:11" x14ac:dyDescent="0.25">
      <c r="A46" s="3" t="s">
        <v>43</v>
      </c>
      <c r="B46" s="3">
        <v>20426.93</v>
      </c>
      <c r="D46" s="6">
        <v>40452</v>
      </c>
      <c r="E46" s="5">
        <v>20426.93</v>
      </c>
      <c r="F46" s="5">
        <v>19207.005189274001</v>
      </c>
      <c r="G46" s="5">
        <v>19091.425690191001</v>
      </c>
      <c r="H46" s="5">
        <v>1.0635145770000001</v>
      </c>
      <c r="I46" s="5">
        <v>1.006054</v>
      </c>
      <c r="K46">
        <f t="shared" si="0"/>
        <v>1219.9248107259991</v>
      </c>
    </row>
    <row r="47" spans="1:11" x14ac:dyDescent="0.25">
      <c r="A47" s="2" t="s">
        <v>44</v>
      </c>
      <c r="B47" s="3">
        <v>16955.489999999998</v>
      </c>
      <c r="D47" s="6">
        <v>40544</v>
      </c>
      <c r="E47" s="5">
        <v>16955.490000000002</v>
      </c>
      <c r="F47" s="5">
        <v>19198.081722538998</v>
      </c>
      <c r="G47" s="5">
        <v>19343.134242908</v>
      </c>
      <c r="H47" s="5">
        <v>0.88318667699999998</v>
      </c>
      <c r="I47" s="5">
        <v>0.99250108500000001</v>
      </c>
      <c r="K47">
        <f t="shared" si="0"/>
        <v>-2242.5917225389967</v>
      </c>
    </row>
    <row r="48" spans="1:11" x14ac:dyDescent="0.25">
      <c r="A48" s="3" t="s">
        <v>45</v>
      </c>
      <c r="B48" s="3">
        <v>19065.489999999998</v>
      </c>
      <c r="D48" s="6">
        <v>40634</v>
      </c>
      <c r="E48" s="5">
        <v>19065.490000000002</v>
      </c>
      <c r="F48" s="5">
        <v>19586.026065351001</v>
      </c>
      <c r="G48" s="5">
        <v>19303.077883926999</v>
      </c>
      <c r="H48" s="5">
        <v>0.97342308899999996</v>
      </c>
      <c r="I48" s="5">
        <v>1.01465819</v>
      </c>
      <c r="K48">
        <f t="shared" si="0"/>
        <v>-520.53606535099971</v>
      </c>
    </row>
    <row r="49" spans="1:11" x14ac:dyDescent="0.25">
      <c r="A49" s="3" t="s">
        <v>46</v>
      </c>
      <c r="B49" s="3">
        <v>20603.75</v>
      </c>
      <c r="D49" s="6">
        <v>40725</v>
      </c>
      <c r="E49" s="5">
        <v>20603.75</v>
      </c>
      <c r="F49" s="5">
        <v>19074.297694315999</v>
      </c>
      <c r="G49" s="5">
        <v>19270.823075845001</v>
      </c>
      <c r="H49" s="5">
        <v>1.080183938</v>
      </c>
      <c r="I49" s="5">
        <v>0.98980192099999997</v>
      </c>
      <c r="K49">
        <f t="shared" si="0"/>
        <v>1529.4523056840007</v>
      </c>
    </row>
    <row r="50" spans="1:11" x14ac:dyDescent="0.25">
      <c r="A50" s="3" t="s">
        <v>47</v>
      </c>
      <c r="B50" s="3">
        <v>20511.79</v>
      </c>
      <c r="D50" s="6">
        <v>40817</v>
      </c>
      <c r="E50" s="5">
        <v>20511.79</v>
      </c>
      <c r="F50" s="5">
        <v>19485.080432117</v>
      </c>
      <c r="G50" s="5">
        <v>19372.216952135001</v>
      </c>
      <c r="H50" s="5">
        <v>1.0526920879999999</v>
      </c>
      <c r="I50" s="5">
        <v>1.0058260489999999</v>
      </c>
      <c r="K50">
        <f t="shared" si="0"/>
        <v>1026.709567883001</v>
      </c>
    </row>
    <row r="51" spans="1:11" x14ac:dyDescent="0.25">
      <c r="A51" s="3" t="s">
        <v>48</v>
      </c>
      <c r="B51" s="3">
        <v>17517.239999999998</v>
      </c>
      <c r="D51" s="6">
        <v>40909</v>
      </c>
      <c r="E51" s="5">
        <v>17517.240000000002</v>
      </c>
      <c r="F51" s="5">
        <v>19578.320356549</v>
      </c>
      <c r="G51" s="5">
        <v>19643.600097297</v>
      </c>
      <c r="H51" s="5">
        <v>0.89472639499999995</v>
      </c>
      <c r="I51" s="5">
        <v>0.99667679300000001</v>
      </c>
      <c r="K51">
        <f t="shared" si="0"/>
        <v>-2061.0803565489987</v>
      </c>
    </row>
    <row r="52" spans="1:11" x14ac:dyDescent="0.25">
      <c r="A52" s="3" t="s">
        <v>49</v>
      </c>
      <c r="B52" s="3">
        <v>19582.739999999998</v>
      </c>
      <c r="D52" s="6">
        <v>41000</v>
      </c>
      <c r="E52" s="5">
        <v>19582.740000000002</v>
      </c>
      <c r="F52" s="5">
        <v>19973.064503517999</v>
      </c>
      <c r="G52" s="5">
        <v>19654.294733355</v>
      </c>
      <c r="H52" s="5">
        <v>0.98045745500000003</v>
      </c>
      <c r="I52" s="5">
        <v>1.0162188350000001</v>
      </c>
      <c r="K52">
        <f t="shared" si="0"/>
        <v>-390.32450351799707</v>
      </c>
    </row>
    <row r="53" spans="1:11" x14ac:dyDescent="0.25">
      <c r="A53" s="3" t="s">
        <v>50</v>
      </c>
      <c r="B53" s="3">
        <v>20936.05</v>
      </c>
      <c r="D53" s="6">
        <v>41091</v>
      </c>
      <c r="E53" s="5">
        <v>20936.05</v>
      </c>
      <c r="F53" s="5">
        <v>19497.02982747</v>
      </c>
      <c r="G53" s="5">
        <v>19549.507675631001</v>
      </c>
      <c r="H53" s="5">
        <v>1.073807148</v>
      </c>
      <c r="I53" s="5">
        <v>0.99731564299999997</v>
      </c>
      <c r="K53">
        <f t="shared" si="0"/>
        <v>1439.0201725299994</v>
      </c>
    </row>
    <row r="54" spans="1:11" x14ac:dyDescent="0.25">
      <c r="A54" s="3" t="s">
        <v>51</v>
      </c>
      <c r="B54" s="3">
        <v>20411.810000000001</v>
      </c>
      <c r="D54" s="6">
        <v>41183</v>
      </c>
      <c r="E54" s="5">
        <v>20411.810000000001</v>
      </c>
      <c r="F54" s="5">
        <v>19600.641231432</v>
      </c>
      <c r="G54" s="5">
        <v>19690.247717563001</v>
      </c>
      <c r="H54" s="5">
        <v>1.0413848080000001</v>
      </c>
      <c r="I54" s="5">
        <v>0.99544919499999995</v>
      </c>
      <c r="K54">
        <f t="shared" si="0"/>
        <v>811.16876856800081</v>
      </c>
    </row>
    <row r="55" spans="1:11" x14ac:dyDescent="0.25">
      <c r="A55" s="3" t="s">
        <v>52</v>
      </c>
      <c r="B55" s="3">
        <v>18252.329999999998</v>
      </c>
      <c r="D55" s="6">
        <v>41275</v>
      </c>
      <c r="E55" s="5">
        <v>18252.330000000002</v>
      </c>
      <c r="F55" s="5">
        <v>20117.343121721002</v>
      </c>
      <c r="G55" s="5">
        <v>19966.706128055001</v>
      </c>
      <c r="H55" s="5">
        <v>0.90729326899999996</v>
      </c>
      <c r="I55" s="5">
        <v>1.0075444090000001</v>
      </c>
      <c r="K55">
        <f t="shared" si="0"/>
        <v>-1865.0131217210001</v>
      </c>
    </row>
    <row r="56" spans="1:11" x14ac:dyDescent="0.25">
      <c r="A56" s="3" t="s">
        <v>53</v>
      </c>
      <c r="B56" s="3">
        <v>19503.73</v>
      </c>
      <c r="D56" s="6">
        <v>41365</v>
      </c>
      <c r="E56" s="5">
        <v>19503.73</v>
      </c>
      <c r="F56" s="5">
        <v>19885.795448975001</v>
      </c>
      <c r="G56" s="5">
        <v>19970.540017546002</v>
      </c>
      <c r="H56" s="5">
        <v>0.98078701700000004</v>
      </c>
      <c r="I56" s="5">
        <v>0.99575652100000001</v>
      </c>
      <c r="K56">
        <f t="shared" si="0"/>
        <v>-382.06544897500135</v>
      </c>
    </row>
    <row r="57" spans="1:11" x14ac:dyDescent="0.25">
      <c r="A57" s="3" t="s">
        <v>54</v>
      </c>
      <c r="B57" s="3">
        <v>21228.43</v>
      </c>
      <c r="D57" s="6">
        <v>41456</v>
      </c>
      <c r="E57" s="5">
        <v>21228.43</v>
      </c>
      <c r="F57" s="5">
        <v>19796.19055376</v>
      </c>
      <c r="G57" s="5">
        <v>19713.330759533001</v>
      </c>
      <c r="H57" s="5">
        <v>1.0723492450000001</v>
      </c>
      <c r="I57" s="5">
        <v>1.004203237</v>
      </c>
      <c r="K57">
        <f t="shared" si="0"/>
        <v>1432.2394462400007</v>
      </c>
    </row>
    <row r="58" spans="1:11" x14ac:dyDescent="0.25">
      <c r="A58" s="3" t="s">
        <v>55</v>
      </c>
      <c r="B58" s="3">
        <v>20247.829999999998</v>
      </c>
      <c r="D58" s="6">
        <v>41548</v>
      </c>
      <c r="E58" s="5">
        <v>20247.830000000002</v>
      </c>
      <c r="F58" s="5">
        <v>19584.580461812999</v>
      </c>
      <c r="G58" s="5">
        <v>19738.322141572</v>
      </c>
      <c r="H58" s="5">
        <v>1.0338659050000001</v>
      </c>
      <c r="I58" s="5">
        <v>0.99221100600000001</v>
      </c>
      <c r="K58">
        <f t="shared" si="0"/>
        <v>663.24953818700305</v>
      </c>
    </row>
    <row r="59" spans="1:11" x14ac:dyDescent="0.25">
      <c r="A59" s="3" t="s">
        <v>56</v>
      </c>
      <c r="B59" s="3">
        <v>18411.829999999998</v>
      </c>
      <c r="D59" s="6">
        <v>41640</v>
      </c>
      <c r="E59" s="5">
        <v>18411.830000000002</v>
      </c>
      <c r="F59" s="5">
        <v>20117.413664698001</v>
      </c>
      <c r="G59" s="5">
        <v>19990.263537688999</v>
      </c>
      <c r="H59" s="5">
        <v>0.91521854199999997</v>
      </c>
      <c r="I59" s="5">
        <v>1.0063606030000001</v>
      </c>
      <c r="K59">
        <f t="shared" si="0"/>
        <v>-1705.5836646979988</v>
      </c>
    </row>
    <row r="60" spans="1:11" x14ac:dyDescent="0.25">
      <c r="A60" s="3" t="s">
        <v>57</v>
      </c>
      <c r="B60" s="3">
        <v>19752.16</v>
      </c>
      <c r="D60" s="6">
        <v>41730</v>
      </c>
      <c r="E60" s="5">
        <v>19752.16</v>
      </c>
      <c r="F60" s="5">
        <v>20159.623466088</v>
      </c>
      <c r="G60" s="5">
        <v>20200.507294432999</v>
      </c>
      <c r="H60" s="5">
        <v>0.979788141</v>
      </c>
      <c r="I60" s="5">
        <v>0.99797609899999995</v>
      </c>
      <c r="K60">
        <f t="shared" si="0"/>
        <v>-407.46346608800013</v>
      </c>
    </row>
    <row r="61" spans="1:11" x14ac:dyDescent="0.25">
      <c r="A61" s="3" t="s">
        <v>58</v>
      </c>
      <c r="B61" s="3">
        <v>21626.16</v>
      </c>
      <c r="D61" s="6">
        <v>41821</v>
      </c>
      <c r="E61" s="5">
        <v>21626.16</v>
      </c>
      <c r="F61" s="5">
        <v>20193.140270399999</v>
      </c>
      <c r="G61" s="5">
        <v>20211.45497658</v>
      </c>
      <c r="H61" s="5">
        <v>1.0709656700000001</v>
      </c>
      <c r="I61" s="5">
        <v>0.99909384499999998</v>
      </c>
      <c r="K61">
        <f t="shared" si="0"/>
        <v>1433.0197296000006</v>
      </c>
    </row>
    <row r="62" spans="1:11" x14ac:dyDescent="0.25">
      <c r="A62" s="3" t="s">
        <v>59</v>
      </c>
      <c r="B62" s="3">
        <v>20789.120000000003</v>
      </c>
      <c r="D62" s="6">
        <v>41913</v>
      </c>
      <c r="E62" s="5">
        <v>20789.12</v>
      </c>
      <c r="F62" s="5">
        <v>20135.395746761002</v>
      </c>
      <c r="G62" s="5">
        <v>20073.346825632001</v>
      </c>
      <c r="H62" s="5">
        <v>1.0324664219999999</v>
      </c>
      <c r="I62" s="5">
        <v>1.00309111</v>
      </c>
      <c r="K62">
        <f t="shared" si="0"/>
        <v>653.72425323899733</v>
      </c>
    </row>
    <row r="63" spans="1:11" x14ac:dyDescent="0.25">
      <c r="A63" s="3" t="s">
        <v>60</v>
      </c>
      <c r="B63" s="3">
        <v>18034.96</v>
      </c>
      <c r="D63" s="6">
        <v>42005</v>
      </c>
      <c r="E63" s="5">
        <v>18034.96</v>
      </c>
      <c r="F63" s="5">
        <v>19656.317691264001</v>
      </c>
      <c r="G63" s="5">
        <v>19664.424130179999</v>
      </c>
      <c r="H63" s="5">
        <v>0.91751467799999997</v>
      </c>
      <c r="I63" s="5">
        <v>0.99958776100000002</v>
      </c>
      <c r="K63">
        <f t="shared" si="0"/>
        <v>-1621.3576912640019</v>
      </c>
    </row>
    <row r="64" spans="1:11" x14ac:dyDescent="0.25">
      <c r="A64" s="3" t="s">
        <v>61</v>
      </c>
      <c r="B64" s="3">
        <v>18893.68</v>
      </c>
      <c r="D64" s="6">
        <v>42095</v>
      </c>
      <c r="E64" s="5">
        <v>18893.68</v>
      </c>
      <c r="F64" s="5">
        <v>19270.881111567</v>
      </c>
      <c r="G64" s="5">
        <v>19357.552947232001</v>
      </c>
      <c r="H64" s="5">
        <v>0.98042636900000002</v>
      </c>
      <c r="I64" s="5">
        <v>0.99552258299999996</v>
      </c>
      <c r="K64">
        <f t="shared" si="0"/>
        <v>-377.20111156699932</v>
      </c>
    </row>
    <row r="65" spans="1:11" x14ac:dyDescent="0.25">
      <c r="A65" s="3" t="s">
        <v>62</v>
      </c>
      <c r="B65" s="3">
        <v>20707.23</v>
      </c>
      <c r="D65" s="6">
        <v>42186</v>
      </c>
      <c r="E65" s="5">
        <v>20707.23</v>
      </c>
      <c r="F65" s="5">
        <v>19383.659037714999</v>
      </c>
      <c r="G65" s="5">
        <v>19313.672793307</v>
      </c>
      <c r="H65" s="5">
        <v>1.0682828230000001</v>
      </c>
      <c r="I65" s="5">
        <v>1.0036236629999999</v>
      </c>
      <c r="K65">
        <f t="shared" si="0"/>
        <v>1323.5709622850009</v>
      </c>
    </row>
    <row r="66" spans="1:11" x14ac:dyDescent="0.25">
      <c r="A66" s="3" t="s">
        <v>63</v>
      </c>
      <c r="B66" s="3">
        <v>19857.560000000001</v>
      </c>
      <c r="D66" s="6">
        <v>42278</v>
      </c>
      <c r="E66" s="5">
        <v>19857.560000000001</v>
      </c>
      <c r="F66" s="5">
        <v>19218.836642603001</v>
      </c>
      <c r="G66" s="5">
        <v>19205.691541822998</v>
      </c>
      <c r="H66" s="5">
        <v>1.033234236</v>
      </c>
      <c r="I66" s="5">
        <v>1.000684438</v>
      </c>
      <c r="K66">
        <f t="shared" si="0"/>
        <v>638.72335739700065</v>
      </c>
    </row>
    <row r="67" spans="1:11" x14ac:dyDescent="0.25">
      <c r="A67" s="3" t="s">
        <v>64</v>
      </c>
      <c r="B67" s="3">
        <v>17395</v>
      </c>
      <c r="D67" s="6">
        <v>42370</v>
      </c>
      <c r="E67" s="5">
        <v>17395</v>
      </c>
      <c r="F67" s="5">
        <v>18953.745094391001</v>
      </c>
      <c r="G67" s="5">
        <v>19008.339087216002</v>
      </c>
      <c r="H67" s="5">
        <v>0.91776057499999997</v>
      </c>
      <c r="I67" s="5">
        <v>0.99712789300000004</v>
      </c>
      <c r="K67">
        <f t="shared" si="0"/>
        <v>-1558.7450943910007</v>
      </c>
    </row>
    <row r="68" spans="1:11" x14ac:dyDescent="0.25">
      <c r="A68" s="3" t="s">
        <v>65</v>
      </c>
      <c r="B68" s="3">
        <v>18637.400000000001</v>
      </c>
      <c r="D68" s="6">
        <v>42461</v>
      </c>
      <c r="E68" s="5">
        <v>18637.400000000001</v>
      </c>
      <c r="F68" s="5">
        <v>18944.739314721999</v>
      </c>
      <c r="G68" s="5">
        <v>18891.510868803001</v>
      </c>
      <c r="H68" s="5">
        <v>0.98377706300000001</v>
      </c>
      <c r="I68" s="5">
        <v>1.0028175850000001</v>
      </c>
      <c r="K68">
        <f t="shared" ref="K68:K84" si="1">E68-F68</f>
        <v>-307.33931472199765</v>
      </c>
    </row>
    <row r="69" spans="1:11" x14ac:dyDescent="0.25">
      <c r="A69" s="3" t="s">
        <v>66</v>
      </c>
      <c r="B69" s="3">
        <v>19993</v>
      </c>
      <c r="D69" s="6">
        <v>42552</v>
      </c>
      <c r="E69" s="5">
        <v>19993</v>
      </c>
      <c r="F69" s="5">
        <v>18804.656037242999</v>
      </c>
      <c r="G69" s="5">
        <v>18840.079577373999</v>
      </c>
      <c r="H69" s="5">
        <v>1.063194134</v>
      </c>
      <c r="I69" s="5">
        <v>0.99811977799999996</v>
      </c>
      <c r="K69">
        <f t="shared" si="1"/>
        <v>1188.3439627570006</v>
      </c>
    </row>
    <row r="70" spans="1:11" x14ac:dyDescent="0.25">
      <c r="A70" s="3" t="s">
        <v>67</v>
      </c>
      <c r="B70" s="3">
        <v>19510.2</v>
      </c>
      <c r="D70" s="6">
        <v>42644</v>
      </c>
      <c r="E70" s="5">
        <v>19510.2</v>
      </c>
      <c r="F70" s="5">
        <v>18871.252735261001</v>
      </c>
      <c r="G70" s="5">
        <v>18856.331884807001</v>
      </c>
      <c r="H70" s="5">
        <v>1.0338582329999999</v>
      </c>
      <c r="I70" s="5">
        <v>1.0007912910000001</v>
      </c>
      <c r="K70">
        <f t="shared" si="1"/>
        <v>638.94726473899937</v>
      </c>
    </row>
    <row r="71" spans="1:11" x14ac:dyDescent="0.25">
      <c r="A71" s="3" t="s">
        <v>68</v>
      </c>
      <c r="B71" s="3">
        <v>17473.3</v>
      </c>
      <c r="D71" s="6">
        <v>42736</v>
      </c>
      <c r="E71" s="5">
        <v>17473.3</v>
      </c>
      <c r="F71" s="5">
        <v>18999.852002202999</v>
      </c>
      <c r="G71" s="5">
        <v>19016.598808448001</v>
      </c>
      <c r="H71" s="5">
        <v>0.91965453200000002</v>
      </c>
      <c r="I71" s="5">
        <v>0.99911935799999996</v>
      </c>
      <c r="K71">
        <f t="shared" si="1"/>
        <v>-1526.5520022029996</v>
      </c>
    </row>
    <row r="72" spans="1:11" x14ac:dyDescent="0.25">
      <c r="A72" s="3" t="s">
        <v>69</v>
      </c>
      <c r="B72" s="3">
        <v>18982.8</v>
      </c>
      <c r="D72" s="6">
        <v>42826</v>
      </c>
      <c r="E72" s="5">
        <v>18982.8</v>
      </c>
      <c r="F72" s="5">
        <v>19248.984204347002</v>
      </c>
      <c r="G72" s="5">
        <v>19225.848200583001</v>
      </c>
      <c r="H72" s="5">
        <v>0.986171519</v>
      </c>
      <c r="I72" s="5">
        <v>1.00120338</v>
      </c>
      <c r="K72">
        <f t="shared" si="1"/>
        <v>-266.18420434700238</v>
      </c>
    </row>
    <row r="73" spans="1:11" x14ac:dyDescent="0.25">
      <c r="A73" s="3" t="s">
        <v>70</v>
      </c>
      <c r="B73" s="3">
        <v>20594.5</v>
      </c>
      <c r="D73" s="6">
        <v>42917</v>
      </c>
      <c r="E73" s="5">
        <v>20594.5</v>
      </c>
      <c r="F73" s="5">
        <v>19449.104156245001</v>
      </c>
      <c r="G73" s="5">
        <v>19475.311632894001</v>
      </c>
      <c r="H73" s="5">
        <v>1.0588919590000001</v>
      </c>
      <c r="I73" s="5">
        <v>0.99865432300000001</v>
      </c>
      <c r="K73">
        <f t="shared" si="1"/>
        <v>1145.3958437549991</v>
      </c>
    </row>
    <row r="74" spans="1:11" x14ac:dyDescent="0.25">
      <c r="A74" s="3" t="s">
        <v>71</v>
      </c>
      <c r="B74" s="3">
        <v>20397.7</v>
      </c>
      <c r="D74" s="6">
        <v>43009</v>
      </c>
      <c r="E74" s="5">
        <v>20397.7</v>
      </c>
      <c r="F74" s="5">
        <v>19745.757009423</v>
      </c>
      <c r="G74" s="5">
        <v>19732.307732304002</v>
      </c>
      <c r="H74" s="5">
        <v>1.033016865</v>
      </c>
      <c r="I74" s="5">
        <v>1.0006815870000001</v>
      </c>
      <c r="K74">
        <f t="shared" si="1"/>
        <v>651.94299057700118</v>
      </c>
    </row>
    <row r="75" spans="1:11" x14ac:dyDescent="0.25">
      <c r="A75" s="3" t="s">
        <v>72</v>
      </c>
      <c r="B75" s="3">
        <v>18392.099999999999</v>
      </c>
      <c r="D75" s="6">
        <v>43101</v>
      </c>
      <c r="E75" s="5">
        <v>18392.099999999999</v>
      </c>
      <c r="F75" s="5">
        <v>19927.567042952</v>
      </c>
      <c r="G75" s="5">
        <v>19920.518089399</v>
      </c>
      <c r="H75" s="5">
        <v>0.92294759100000001</v>
      </c>
      <c r="I75" s="5">
        <v>1.0003538540000001</v>
      </c>
      <c r="K75">
        <f t="shared" si="1"/>
        <v>-1535.4670429520011</v>
      </c>
    </row>
    <row r="76" spans="1:11" x14ac:dyDescent="0.25">
      <c r="A76" s="3" t="s">
        <v>73</v>
      </c>
      <c r="B76" s="3">
        <v>19713.7</v>
      </c>
      <c r="D76" s="6">
        <v>43191</v>
      </c>
      <c r="E76" s="5">
        <v>19713.7</v>
      </c>
      <c r="F76" s="5">
        <v>19966.324881435001</v>
      </c>
      <c r="G76" s="5">
        <v>19956.562400611001</v>
      </c>
      <c r="H76" s="5">
        <v>0.98734745199999996</v>
      </c>
      <c r="I76" s="5">
        <v>1.000489186</v>
      </c>
      <c r="K76">
        <f t="shared" si="1"/>
        <v>-252.62488143500013</v>
      </c>
    </row>
    <row r="77" spans="1:11" x14ac:dyDescent="0.25">
      <c r="A77" s="3" t="s">
        <v>74</v>
      </c>
      <c r="B77" s="3">
        <v>21038.6</v>
      </c>
      <c r="D77" s="6">
        <v>43282</v>
      </c>
      <c r="E77" s="5">
        <v>21038.6</v>
      </c>
      <c r="F77" s="5">
        <v>19929.821183579999</v>
      </c>
      <c r="G77" s="5">
        <v>19951.891295016001</v>
      </c>
      <c r="H77" s="5">
        <v>1.0556341579999999</v>
      </c>
      <c r="I77" s="5">
        <v>0.99889383399999998</v>
      </c>
      <c r="K77">
        <f t="shared" si="1"/>
        <v>1108.7788164199992</v>
      </c>
    </row>
    <row r="78" spans="1:11" x14ac:dyDescent="0.25">
      <c r="A78" s="2" t="s">
        <v>75</v>
      </c>
      <c r="B78" s="3">
        <v>20666</v>
      </c>
      <c r="D78" s="6">
        <v>43374</v>
      </c>
      <c r="E78" s="5">
        <v>20666</v>
      </c>
      <c r="F78" s="5">
        <v>20018.802299307001</v>
      </c>
      <c r="G78" s="5">
        <v>20026.279568979</v>
      </c>
      <c r="H78" s="5">
        <v>1.0323294919999999</v>
      </c>
      <c r="I78" s="5">
        <v>0.99962662700000005</v>
      </c>
      <c r="K78">
        <f t="shared" si="1"/>
        <v>647.19770069299921</v>
      </c>
    </row>
    <row r="79" spans="1:11" x14ac:dyDescent="0.25">
      <c r="A79" s="2" t="s">
        <v>76</v>
      </c>
      <c r="B79" s="2">
        <v>18640.2</v>
      </c>
      <c r="D79" s="6">
        <v>43466</v>
      </c>
      <c r="E79" s="5">
        <v>18640.2</v>
      </c>
      <c r="F79" s="5">
        <v>20133.440679923999</v>
      </c>
      <c r="G79" s="5">
        <v>20102.838792079001</v>
      </c>
      <c r="H79" s="5">
        <v>0.925832812</v>
      </c>
      <c r="I79" s="5">
        <v>1.0015222669999999</v>
      </c>
      <c r="K79">
        <f t="shared" si="1"/>
        <v>-1493.240679923998</v>
      </c>
    </row>
    <row r="80" spans="1:11" x14ac:dyDescent="0.25">
      <c r="A80" s="2" t="s">
        <v>77</v>
      </c>
      <c r="B80" s="2">
        <v>19810.599999999999</v>
      </c>
      <c r="D80" s="6">
        <v>43556</v>
      </c>
      <c r="E80" s="5">
        <v>19810.599999999999</v>
      </c>
      <c r="F80" s="5">
        <v>20072.075485017998</v>
      </c>
      <c r="G80" s="5">
        <v>20083.543479920001</v>
      </c>
      <c r="H80" s="5">
        <v>0.98697317100000004</v>
      </c>
      <c r="I80" s="5">
        <v>0.99942898499999999</v>
      </c>
      <c r="K80">
        <f t="shared" si="1"/>
        <v>-261.47548501799974</v>
      </c>
    </row>
    <row r="81" spans="4:11" x14ac:dyDescent="0.25">
      <c r="D81" s="6">
        <v>43647</v>
      </c>
      <c r="E81" s="5">
        <v>21142.012365005001</v>
      </c>
      <c r="F81" s="5">
        <v>20049.814441967999</v>
      </c>
      <c r="G81" s="5">
        <v>20061.164127070999</v>
      </c>
      <c r="H81" s="5">
        <v>1.054474216</v>
      </c>
      <c r="I81" s="5">
        <v>0.99943424599999997</v>
      </c>
      <c r="K81">
        <f t="shared" si="1"/>
        <v>1092.1979230370016</v>
      </c>
    </row>
    <row r="82" spans="4:11" x14ac:dyDescent="0.25">
      <c r="D82" s="6">
        <v>43739</v>
      </c>
      <c r="E82" s="5">
        <v>20767.580900591998</v>
      </c>
      <c r="F82" s="5">
        <v>20125.582109486</v>
      </c>
      <c r="G82" s="5">
        <v>20126.204643452998</v>
      </c>
      <c r="H82" s="5">
        <v>1.0318996380000001</v>
      </c>
      <c r="I82" s="5">
        <v>0.99996906799999996</v>
      </c>
      <c r="K82">
        <f t="shared" si="1"/>
        <v>641.99879110599795</v>
      </c>
    </row>
    <row r="83" spans="4:11" x14ac:dyDescent="0.25">
      <c r="D83" s="6">
        <v>43831</v>
      </c>
      <c r="E83" s="5">
        <v>18731.823357361001</v>
      </c>
      <c r="F83" s="5">
        <v>20203.731144408001</v>
      </c>
      <c r="G83" s="5">
        <v>20181.231512982999</v>
      </c>
      <c r="H83" s="5">
        <v>0.927146735</v>
      </c>
      <c r="I83" s="5">
        <v>1.001114879</v>
      </c>
      <c r="K83">
        <f t="shared" si="1"/>
        <v>-1471.9077870469991</v>
      </c>
    </row>
    <row r="84" spans="4:11" x14ac:dyDescent="0.25">
      <c r="D84" s="6">
        <v>43922</v>
      </c>
      <c r="E84" s="5">
        <v>19907.976298715999</v>
      </c>
      <c r="F84" s="5">
        <v>20180.135883825998</v>
      </c>
      <c r="G84" s="5">
        <v>20198.812717354998</v>
      </c>
      <c r="H84" s="5">
        <v>0.98651349099999996</v>
      </c>
      <c r="I84" s="5">
        <v>0.99907535000000003</v>
      </c>
      <c r="K84">
        <f t="shared" si="1"/>
        <v>-272.15958510999917</v>
      </c>
    </row>
  </sheetData>
  <mergeCells count="1">
    <mergeCell ref="D1:I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D1" sqref="D1:I1"/>
    </sheetView>
  </sheetViews>
  <sheetFormatPr defaultRowHeight="15" x14ac:dyDescent="0.25"/>
  <cols>
    <col min="1" max="1" width="12.5703125" style="1" customWidth="1"/>
    <col min="2" max="2" width="17" style="1" customWidth="1"/>
    <col min="4" max="4" width="10.140625" bestFit="1" customWidth="1"/>
    <col min="5" max="5" width="9.28515625" bestFit="1" customWidth="1"/>
    <col min="6" max="6" width="13.140625" customWidth="1"/>
    <col min="7" max="9" width="9.28515625" bestFit="1" customWidth="1"/>
    <col min="13" max="13" width="19.7109375" customWidth="1"/>
    <col min="14" max="14" width="21.28515625" customWidth="1"/>
    <col min="18" max="19" width="12.5703125" bestFit="1" customWidth="1"/>
    <col min="20" max="20" width="10.5703125" bestFit="1" customWidth="1"/>
  </cols>
  <sheetData>
    <row r="1" spans="1:20" ht="45" x14ac:dyDescent="0.25">
      <c r="D1" s="28" t="s">
        <v>98</v>
      </c>
      <c r="E1" s="28"/>
      <c r="F1" s="28"/>
      <c r="G1" s="28"/>
      <c r="H1" s="28"/>
      <c r="I1" s="28"/>
      <c r="K1" s="27" t="s">
        <v>99</v>
      </c>
      <c r="M1" s="29" t="s">
        <v>99</v>
      </c>
      <c r="N1" s="29"/>
    </row>
    <row r="2" spans="1:20" s="1" customFormat="1" ht="30" x14ac:dyDescent="0.25">
      <c r="A2" s="2"/>
      <c r="B2" s="17" t="s">
        <v>78</v>
      </c>
      <c r="D2" s="12"/>
      <c r="E2" s="12" t="s">
        <v>88</v>
      </c>
      <c r="F2" s="9" t="s">
        <v>89</v>
      </c>
      <c r="G2" s="12" t="s">
        <v>90</v>
      </c>
      <c r="H2" s="12" t="s">
        <v>91</v>
      </c>
      <c r="I2" s="12" t="s">
        <v>92</v>
      </c>
      <c r="K2" s="12" t="s">
        <v>91</v>
      </c>
      <c r="M2" s="2" t="s">
        <v>97</v>
      </c>
      <c r="N2" s="2" t="s">
        <v>96</v>
      </c>
    </row>
    <row r="3" spans="1:20" x14ac:dyDescent="0.25">
      <c r="A3" s="3" t="s">
        <v>0</v>
      </c>
      <c r="B3" s="3">
        <v>7914.26</v>
      </c>
      <c r="D3" s="24">
        <v>36526</v>
      </c>
      <c r="E3" s="12">
        <v>7914.26</v>
      </c>
      <c r="F3" s="12">
        <v>8888.3435325150003</v>
      </c>
      <c r="G3" s="12">
        <v>8869.5299152719999</v>
      </c>
      <c r="H3" s="12">
        <v>0.89040887899999999</v>
      </c>
      <c r="I3" s="12">
        <v>1.002121152</v>
      </c>
      <c r="K3" s="10">
        <f>E3-F3</f>
        <v>-974.08353251500012</v>
      </c>
      <c r="M3" s="10">
        <f>E3/F3</f>
        <v>0.89040887889271547</v>
      </c>
      <c r="N3" s="10">
        <f>F3/G3</f>
        <v>1.0021211515630164</v>
      </c>
      <c r="R3" s="34"/>
      <c r="S3" s="35"/>
      <c r="T3" s="34"/>
    </row>
    <row r="4" spans="1:20" x14ac:dyDescent="0.25">
      <c r="A4" s="3" t="s">
        <v>1</v>
      </c>
      <c r="B4" s="3">
        <v>8418.4500000000007</v>
      </c>
      <c r="D4" s="24">
        <v>36617</v>
      </c>
      <c r="E4" s="12">
        <v>8418.4500000000007</v>
      </c>
      <c r="F4" s="12">
        <v>8902.0687390780004</v>
      </c>
      <c r="G4" s="12">
        <v>8920.3057286170006</v>
      </c>
      <c r="H4" s="12">
        <v>0.94567344399999997</v>
      </c>
      <c r="I4" s="12">
        <v>0.99795556500000004</v>
      </c>
      <c r="K4" s="10">
        <f t="shared" ref="K4:K67" si="0">E4-F4</f>
        <v>-483.61873907799963</v>
      </c>
      <c r="M4" s="10">
        <f t="shared" ref="M4:M67" si="1">E4/F4</f>
        <v>0.94567344363956363</v>
      </c>
      <c r="N4" s="10">
        <f t="shared" ref="N4:N67" si="2">F4/G4</f>
        <v>0.99795556451832201</v>
      </c>
      <c r="R4" s="34"/>
      <c r="S4" s="35"/>
      <c r="T4" s="34"/>
    </row>
    <row r="5" spans="1:20" x14ac:dyDescent="0.25">
      <c r="A5" s="3" t="s">
        <v>2</v>
      </c>
      <c r="B5" s="3">
        <v>9989.15</v>
      </c>
      <c r="D5" s="24">
        <v>36708</v>
      </c>
      <c r="E5" s="12">
        <v>9989.15</v>
      </c>
      <c r="F5" s="12">
        <v>8986.6752927439993</v>
      </c>
      <c r="G5" s="12">
        <v>8985.7084528150008</v>
      </c>
      <c r="H5" s="12">
        <v>1.1115512329999999</v>
      </c>
      <c r="I5" s="12">
        <v>1.000107598</v>
      </c>
      <c r="K5" s="10">
        <f t="shared" si="0"/>
        <v>1002.4747072560003</v>
      </c>
      <c r="M5" s="10">
        <f t="shared" si="1"/>
        <v>1.1115512327529422</v>
      </c>
      <c r="N5" s="10">
        <f t="shared" si="2"/>
        <v>1.000107597518223</v>
      </c>
      <c r="R5" s="34"/>
      <c r="S5" s="35"/>
      <c r="T5" s="34"/>
    </row>
    <row r="6" spans="1:20" x14ac:dyDescent="0.25">
      <c r="A6" s="3" t="s">
        <v>3</v>
      </c>
      <c r="B6" s="3">
        <v>9578.41</v>
      </c>
      <c r="D6" s="24">
        <v>36800</v>
      </c>
      <c r="E6" s="12">
        <v>9578.41</v>
      </c>
      <c r="F6" s="12">
        <v>9064.9422896750002</v>
      </c>
      <c r="G6" s="12">
        <v>9073.5730606409998</v>
      </c>
      <c r="H6" s="12">
        <v>1.056643241</v>
      </c>
      <c r="I6" s="12">
        <v>0.99904880100000004</v>
      </c>
      <c r="K6" s="10">
        <f t="shared" si="0"/>
        <v>513.46771032499964</v>
      </c>
      <c r="M6" s="10">
        <f t="shared" si="1"/>
        <v>1.0566432409514444</v>
      </c>
      <c r="N6" s="10">
        <f t="shared" si="2"/>
        <v>0.99904880129268614</v>
      </c>
      <c r="R6" s="34"/>
      <c r="S6" s="35"/>
      <c r="T6" s="34"/>
    </row>
    <row r="7" spans="1:20" x14ac:dyDescent="0.25">
      <c r="A7" s="3" t="s">
        <v>4</v>
      </c>
      <c r="B7" s="3">
        <v>8103.37</v>
      </c>
      <c r="D7" s="24">
        <v>36892</v>
      </c>
      <c r="E7" s="12">
        <v>8103.37</v>
      </c>
      <c r="F7" s="12">
        <v>9179.8536791070001</v>
      </c>
      <c r="G7" s="12">
        <v>9181.3598602540005</v>
      </c>
      <c r="H7" s="12">
        <v>0.88273411400000001</v>
      </c>
      <c r="I7" s="12">
        <v>0.99983595199999997</v>
      </c>
      <c r="K7" s="10">
        <f t="shared" si="0"/>
        <v>-1076.4836791070002</v>
      </c>
      <c r="M7" s="10">
        <f t="shared" si="1"/>
        <v>0.88273411355596698</v>
      </c>
      <c r="N7" s="10">
        <f t="shared" si="2"/>
        <v>0.99983595228049815</v>
      </c>
      <c r="R7" s="34"/>
      <c r="S7" s="35"/>
      <c r="T7" s="34"/>
    </row>
    <row r="8" spans="1:20" x14ac:dyDescent="0.25">
      <c r="A8" s="3" t="s">
        <v>5</v>
      </c>
      <c r="B8" s="3">
        <v>8872.119999999999</v>
      </c>
      <c r="D8" s="24">
        <v>36982</v>
      </c>
      <c r="E8" s="12">
        <v>8872.1200000000008</v>
      </c>
      <c r="F8" s="12">
        <v>9304.4816853810007</v>
      </c>
      <c r="G8" s="12">
        <v>9302.5617347250009</v>
      </c>
      <c r="H8" s="12">
        <v>0.95353188899999997</v>
      </c>
      <c r="I8" s="12">
        <v>1.0002063889999999</v>
      </c>
      <c r="K8" s="10">
        <f t="shared" si="0"/>
        <v>-432.36168538099992</v>
      </c>
      <c r="M8" s="10">
        <f t="shared" si="1"/>
        <v>0.95353188925501164</v>
      </c>
      <c r="N8" s="10">
        <f t="shared" si="2"/>
        <v>1.0002063894560176</v>
      </c>
      <c r="R8" s="34"/>
      <c r="S8" s="35"/>
      <c r="T8" s="34"/>
    </row>
    <row r="9" spans="1:20" x14ac:dyDescent="0.25">
      <c r="A9" s="3" t="s">
        <v>6</v>
      </c>
      <c r="B9" s="3">
        <v>10517.48</v>
      </c>
      <c r="D9" s="24">
        <v>37073</v>
      </c>
      <c r="E9" s="12">
        <v>10517.48</v>
      </c>
      <c r="F9" s="12">
        <v>9433.8170886810003</v>
      </c>
      <c r="G9" s="12">
        <v>9423.4335831520002</v>
      </c>
      <c r="H9" s="12">
        <v>1.1148700359999999</v>
      </c>
      <c r="I9" s="12">
        <v>1.0011018810000001</v>
      </c>
      <c r="K9" s="10">
        <f t="shared" si="0"/>
        <v>1083.6629113189992</v>
      </c>
      <c r="M9" s="10">
        <f t="shared" si="1"/>
        <v>1.1148700362888331</v>
      </c>
      <c r="N9" s="10">
        <f t="shared" si="2"/>
        <v>1.0011018813299182</v>
      </c>
      <c r="R9" s="34"/>
      <c r="S9" s="35"/>
      <c r="T9" s="34"/>
    </row>
    <row r="10" spans="1:20" x14ac:dyDescent="0.25">
      <c r="A10" s="3" t="s">
        <v>7</v>
      </c>
      <c r="B10" s="3">
        <v>10094.61</v>
      </c>
      <c r="D10" s="24">
        <v>37165</v>
      </c>
      <c r="E10" s="12">
        <v>10094.61</v>
      </c>
      <c r="F10" s="12">
        <v>9541.1412583159999</v>
      </c>
      <c r="G10" s="12">
        <v>9534.704173606</v>
      </c>
      <c r="H10" s="12">
        <v>1.058008652</v>
      </c>
      <c r="I10" s="12">
        <v>1.0006751220000001</v>
      </c>
      <c r="K10" s="10">
        <f t="shared" si="0"/>
        <v>553.46874168400063</v>
      </c>
      <c r="M10" s="10">
        <f t="shared" si="1"/>
        <v>1.0580086518687271</v>
      </c>
      <c r="N10" s="10">
        <f t="shared" si="2"/>
        <v>1.0006751215971461</v>
      </c>
      <c r="R10" s="34"/>
      <c r="S10" s="35"/>
      <c r="T10" s="34"/>
    </row>
    <row r="11" spans="1:20" x14ac:dyDescent="0.25">
      <c r="A11" s="3" t="s">
        <v>8</v>
      </c>
      <c r="B11" s="3">
        <v>8431.98</v>
      </c>
      <c r="D11" s="24">
        <v>37257</v>
      </c>
      <c r="E11" s="12">
        <v>8431.98</v>
      </c>
      <c r="F11" s="12">
        <v>9622.5626556429997</v>
      </c>
      <c r="G11" s="12">
        <v>9650.5408214769996</v>
      </c>
      <c r="H11" s="12">
        <v>0.87627176900000003</v>
      </c>
      <c r="I11" s="12">
        <v>0.997100871</v>
      </c>
      <c r="K11" s="10">
        <f t="shared" si="0"/>
        <v>-1190.5826556430002</v>
      </c>
      <c r="M11" s="10">
        <f t="shared" si="1"/>
        <v>0.87627176894038705</v>
      </c>
      <c r="N11" s="10">
        <f t="shared" si="2"/>
        <v>0.99710087068159592</v>
      </c>
      <c r="R11" s="34"/>
      <c r="S11" s="35"/>
      <c r="T11" s="34"/>
    </row>
    <row r="12" spans="1:20" x14ac:dyDescent="0.25">
      <c r="A12" s="3" t="s">
        <v>9</v>
      </c>
      <c r="B12" s="3">
        <v>9382.67</v>
      </c>
      <c r="D12" s="24">
        <v>37347</v>
      </c>
      <c r="E12" s="12">
        <v>9382.67</v>
      </c>
      <c r="F12" s="12">
        <v>9817.0540596339997</v>
      </c>
      <c r="G12" s="12">
        <v>9774.2124011399992</v>
      </c>
      <c r="H12" s="12">
        <v>0.95575209699999997</v>
      </c>
      <c r="I12" s="12">
        <v>1.0043831320000001</v>
      </c>
      <c r="K12" s="10">
        <f t="shared" si="0"/>
        <v>-434.38405963399964</v>
      </c>
      <c r="M12" s="10">
        <f t="shared" si="1"/>
        <v>0.9557520966070554</v>
      </c>
      <c r="N12" s="10">
        <f t="shared" si="2"/>
        <v>1.0043831315236207</v>
      </c>
      <c r="R12" s="34"/>
      <c r="S12" s="35"/>
      <c r="T12" s="34"/>
    </row>
    <row r="13" spans="1:20" x14ac:dyDescent="0.25">
      <c r="A13" s="3" t="s">
        <v>10</v>
      </c>
      <c r="B13" s="3">
        <v>11007.07</v>
      </c>
      <c r="D13" s="24">
        <v>37438</v>
      </c>
      <c r="E13" s="12">
        <v>11007.07</v>
      </c>
      <c r="F13" s="12">
        <v>9867.7329295130003</v>
      </c>
      <c r="G13" s="12">
        <v>9893.0253666150002</v>
      </c>
      <c r="H13" s="12">
        <v>1.115460874</v>
      </c>
      <c r="I13" s="12">
        <v>0.997443407</v>
      </c>
      <c r="K13" s="10">
        <f t="shared" si="0"/>
        <v>1139.3370704869994</v>
      </c>
      <c r="M13" s="10">
        <f t="shared" si="1"/>
        <v>1.1154608742074283</v>
      </c>
      <c r="N13" s="10">
        <f t="shared" si="2"/>
        <v>0.99744340723239711</v>
      </c>
      <c r="R13" s="34"/>
      <c r="S13" s="35"/>
      <c r="T13" s="34"/>
    </row>
    <row r="14" spans="1:20" x14ac:dyDescent="0.25">
      <c r="A14" s="3" t="s">
        <v>11</v>
      </c>
      <c r="B14" s="3">
        <v>10645.24</v>
      </c>
      <c r="D14" s="24">
        <v>37530</v>
      </c>
      <c r="E14" s="12">
        <v>10645.24</v>
      </c>
      <c r="F14" s="12">
        <v>10029.440306025999</v>
      </c>
      <c r="G14" s="12">
        <v>10028.040781139</v>
      </c>
      <c r="H14" s="12">
        <v>1.0613992080000001</v>
      </c>
      <c r="I14" s="12">
        <v>1.0001395609999999</v>
      </c>
      <c r="K14" s="10">
        <f t="shared" si="0"/>
        <v>615.79969397400055</v>
      </c>
      <c r="M14" s="10">
        <f t="shared" si="1"/>
        <v>1.0613992082493386</v>
      </c>
      <c r="N14" s="10">
        <f t="shared" si="2"/>
        <v>1.0001395611483384</v>
      </c>
      <c r="R14" s="34"/>
      <c r="S14" s="35"/>
      <c r="T14" s="34"/>
    </row>
    <row r="15" spans="1:20" x14ac:dyDescent="0.25">
      <c r="A15" s="3" t="s">
        <v>12</v>
      </c>
      <c r="B15" s="3">
        <v>8927.0300000000007</v>
      </c>
      <c r="D15" s="24">
        <v>37622</v>
      </c>
      <c r="E15" s="12">
        <v>8927.0300000000007</v>
      </c>
      <c r="F15" s="12">
        <v>10201.790514443999</v>
      </c>
      <c r="G15" s="12">
        <v>10188.191278618</v>
      </c>
      <c r="H15" s="12">
        <v>0.87504541400000002</v>
      </c>
      <c r="I15" s="12">
        <v>1.0013348040000001</v>
      </c>
      <c r="K15" s="10">
        <f t="shared" si="0"/>
        <v>-1274.7605144439985</v>
      </c>
      <c r="M15" s="10">
        <f t="shared" si="1"/>
        <v>0.87504541358312005</v>
      </c>
      <c r="N15" s="10">
        <f t="shared" si="2"/>
        <v>1.00133480374034</v>
      </c>
      <c r="R15" s="34"/>
      <c r="S15" s="35"/>
      <c r="T15" s="34"/>
    </row>
    <row r="16" spans="1:20" x14ac:dyDescent="0.25">
      <c r="A16" s="3" t="s">
        <v>13</v>
      </c>
      <c r="B16" s="3">
        <v>9839.74</v>
      </c>
      <c r="D16" s="24">
        <v>37712</v>
      </c>
      <c r="E16" s="12">
        <v>9839.74</v>
      </c>
      <c r="F16" s="12">
        <v>10344.608692484</v>
      </c>
      <c r="G16" s="12">
        <v>10378.437982785001</v>
      </c>
      <c r="H16" s="12">
        <v>0.95119499399999996</v>
      </c>
      <c r="I16" s="12">
        <v>0.99674042600000001</v>
      </c>
      <c r="K16" s="10">
        <f t="shared" si="0"/>
        <v>-504.86869248400035</v>
      </c>
      <c r="M16" s="10">
        <f t="shared" si="1"/>
        <v>0.95119499369262572</v>
      </c>
      <c r="N16" s="10">
        <f t="shared" si="2"/>
        <v>0.99674042564429111</v>
      </c>
      <c r="R16" s="34"/>
      <c r="S16" s="35"/>
      <c r="T16" s="34"/>
    </row>
    <row r="17" spans="1:20" x14ac:dyDescent="0.25">
      <c r="A17" s="3" t="s">
        <v>14</v>
      </c>
      <c r="B17" s="3">
        <v>11873.39</v>
      </c>
      <c r="D17" s="24">
        <v>37803</v>
      </c>
      <c r="E17" s="12">
        <v>11873.39</v>
      </c>
      <c r="F17" s="12">
        <v>10626.50642483</v>
      </c>
      <c r="G17" s="12">
        <v>10620.541167328</v>
      </c>
      <c r="H17" s="12">
        <v>1.117337112</v>
      </c>
      <c r="I17" s="12">
        <v>1.0005616719999999</v>
      </c>
      <c r="K17" s="10">
        <f t="shared" si="0"/>
        <v>1246.8835751699989</v>
      </c>
      <c r="M17" s="10">
        <f t="shared" si="1"/>
        <v>1.11733711205938</v>
      </c>
      <c r="N17" s="10">
        <f t="shared" si="2"/>
        <v>1.0005616717084391</v>
      </c>
      <c r="R17" s="34"/>
      <c r="S17" s="35"/>
      <c r="T17" s="34"/>
    </row>
    <row r="18" spans="1:20" x14ac:dyDescent="0.25">
      <c r="A18" s="3" t="s">
        <v>15</v>
      </c>
      <c r="B18" s="3">
        <v>11589.49</v>
      </c>
      <c r="D18" s="24">
        <v>37895</v>
      </c>
      <c r="E18" s="12">
        <v>11589.49</v>
      </c>
      <c r="F18" s="12">
        <v>10896.955384448</v>
      </c>
      <c r="G18" s="12">
        <v>10906.820864797999</v>
      </c>
      <c r="H18" s="12">
        <v>1.063553038</v>
      </c>
      <c r="I18" s="12">
        <v>0.99909547600000004</v>
      </c>
      <c r="K18" s="10">
        <f t="shared" si="0"/>
        <v>692.5346155520001</v>
      </c>
      <c r="M18" s="10">
        <f t="shared" si="1"/>
        <v>1.0635530376255717</v>
      </c>
      <c r="N18" s="10">
        <f t="shared" si="2"/>
        <v>0.9990954760812254</v>
      </c>
      <c r="R18" s="34"/>
      <c r="S18" s="35"/>
      <c r="T18" s="34"/>
    </row>
    <row r="19" spans="1:20" x14ac:dyDescent="0.25">
      <c r="A19" s="3" t="s">
        <v>16</v>
      </c>
      <c r="B19" s="3">
        <v>9800.14</v>
      </c>
      <c r="D19" s="24">
        <v>37987</v>
      </c>
      <c r="E19" s="12">
        <v>9800.14</v>
      </c>
      <c r="F19" s="12">
        <v>11219.875815337</v>
      </c>
      <c r="G19" s="12">
        <v>11221.960092882</v>
      </c>
      <c r="H19" s="12">
        <v>0.87346243099999998</v>
      </c>
      <c r="I19" s="12">
        <v>0.99981426799999995</v>
      </c>
      <c r="K19" s="10">
        <f t="shared" si="0"/>
        <v>-1419.7358153370005</v>
      </c>
      <c r="M19" s="10">
        <f t="shared" si="1"/>
        <v>0.87346243053810868</v>
      </c>
      <c r="N19" s="10">
        <f t="shared" si="2"/>
        <v>0.99981426795963013</v>
      </c>
      <c r="R19" s="34"/>
      <c r="S19" s="35"/>
      <c r="T19" s="34"/>
    </row>
    <row r="20" spans="1:20" x14ac:dyDescent="0.25">
      <c r="A20" s="3" t="s">
        <v>17</v>
      </c>
      <c r="B20" s="3">
        <v>10969.36</v>
      </c>
      <c r="D20" s="24">
        <v>38078</v>
      </c>
      <c r="E20" s="12">
        <v>10969.36</v>
      </c>
      <c r="F20" s="12">
        <v>11563.376463639001</v>
      </c>
      <c r="G20" s="12">
        <v>11545.067136541</v>
      </c>
      <c r="H20" s="12">
        <v>0.94862949699999999</v>
      </c>
      <c r="I20" s="12">
        <v>1.0015859</v>
      </c>
      <c r="K20" s="10">
        <f t="shared" si="0"/>
        <v>-594.01646363899999</v>
      </c>
      <c r="M20" s="10">
        <f t="shared" si="1"/>
        <v>0.94862949714498335</v>
      </c>
      <c r="N20" s="10">
        <f t="shared" si="2"/>
        <v>1.0015859004440131</v>
      </c>
      <c r="R20" s="34"/>
      <c r="S20" s="35"/>
      <c r="T20" s="34"/>
    </row>
    <row r="21" spans="1:20" x14ac:dyDescent="0.25">
      <c r="A21" s="3" t="s">
        <v>18</v>
      </c>
      <c r="B21" s="3">
        <v>13319.579999999998</v>
      </c>
      <c r="D21" s="24">
        <v>38169</v>
      </c>
      <c r="E21" s="12">
        <v>13319.58</v>
      </c>
      <c r="F21" s="12">
        <v>11865.140850763</v>
      </c>
      <c r="G21" s="12">
        <v>11842.073452009001</v>
      </c>
      <c r="H21" s="12">
        <v>1.1225808580000001</v>
      </c>
      <c r="I21" s="12">
        <v>1.001947919</v>
      </c>
      <c r="K21" s="10">
        <f t="shared" si="0"/>
        <v>1454.4391492369996</v>
      </c>
      <c r="M21" s="10">
        <f t="shared" si="1"/>
        <v>1.1225808582915786</v>
      </c>
      <c r="N21" s="10">
        <f t="shared" si="2"/>
        <v>1.0019479189052054</v>
      </c>
      <c r="R21" s="34"/>
      <c r="S21" s="35"/>
      <c r="T21" s="34"/>
    </row>
    <row r="22" spans="1:20" x14ac:dyDescent="0.25">
      <c r="A22" s="3" t="s">
        <v>19</v>
      </c>
      <c r="B22" s="3">
        <v>12954.75</v>
      </c>
      <c r="D22" s="24">
        <v>38261</v>
      </c>
      <c r="E22" s="12">
        <v>12954.75</v>
      </c>
      <c r="F22" s="12">
        <v>12105.406546452001</v>
      </c>
      <c r="G22" s="12">
        <v>12105.261684129</v>
      </c>
      <c r="H22" s="12">
        <v>1.070162324</v>
      </c>
      <c r="I22" s="12">
        <v>1.0000119670000001</v>
      </c>
      <c r="K22" s="10">
        <f t="shared" si="0"/>
        <v>849.34345354799916</v>
      </c>
      <c r="M22" s="10">
        <f t="shared" si="1"/>
        <v>1.0701623237756468</v>
      </c>
      <c r="N22" s="10">
        <f t="shared" si="2"/>
        <v>1.0000119668890091</v>
      </c>
      <c r="R22" s="34"/>
      <c r="S22" s="35"/>
      <c r="T22" s="34"/>
    </row>
    <row r="23" spans="1:20" x14ac:dyDescent="0.25">
      <c r="A23" s="3" t="s">
        <v>20</v>
      </c>
      <c r="B23" s="3">
        <v>10767.82</v>
      </c>
      <c r="D23" s="24">
        <v>38353</v>
      </c>
      <c r="E23" s="12">
        <v>10767.82</v>
      </c>
      <c r="F23" s="12">
        <v>12344.313532202999</v>
      </c>
      <c r="G23" s="12">
        <v>12365.820310531</v>
      </c>
      <c r="H23" s="12">
        <v>0.87228989899999998</v>
      </c>
      <c r="I23" s="12">
        <v>0.99826078799999995</v>
      </c>
      <c r="K23" s="10">
        <f t="shared" si="0"/>
        <v>-1576.4935322029996</v>
      </c>
      <c r="M23" s="10">
        <f t="shared" si="1"/>
        <v>0.8722898986573574</v>
      </c>
      <c r="N23" s="10">
        <f t="shared" si="2"/>
        <v>0.99826078838379328</v>
      </c>
      <c r="R23" s="34"/>
      <c r="S23" s="35"/>
      <c r="T23" s="34"/>
    </row>
    <row r="24" spans="1:20" x14ac:dyDescent="0.25">
      <c r="A24" s="3" t="s">
        <v>21</v>
      </c>
      <c r="B24" s="3">
        <v>11898.95</v>
      </c>
      <c r="D24" s="24">
        <v>38443</v>
      </c>
      <c r="E24" s="12">
        <v>11898.95</v>
      </c>
      <c r="F24" s="12">
        <v>12647.834900211001</v>
      </c>
      <c r="G24" s="12">
        <v>12653.730848191</v>
      </c>
      <c r="H24" s="12">
        <v>0.94078947899999998</v>
      </c>
      <c r="I24" s="12">
        <v>0.99953405500000003</v>
      </c>
      <c r="K24" s="10">
        <f t="shared" si="0"/>
        <v>-748.88490021100006</v>
      </c>
      <c r="M24" s="10">
        <f t="shared" si="1"/>
        <v>0.94078947850604011</v>
      </c>
      <c r="N24" s="10">
        <f t="shared" si="2"/>
        <v>0.99953405457641431</v>
      </c>
      <c r="R24" s="34"/>
      <c r="S24" s="35"/>
      <c r="T24" s="34"/>
    </row>
    <row r="25" spans="1:20" x14ac:dyDescent="0.25">
      <c r="A25" s="3" t="s">
        <v>22</v>
      </c>
      <c r="B25" s="3">
        <v>14461.65</v>
      </c>
      <c r="D25" s="24">
        <v>38534</v>
      </c>
      <c r="E25" s="12">
        <v>14461.65</v>
      </c>
      <c r="F25" s="12">
        <v>12971.498467407</v>
      </c>
      <c r="G25" s="12">
        <v>12964.314991175999</v>
      </c>
      <c r="H25" s="12">
        <v>1.114878904</v>
      </c>
      <c r="I25" s="12">
        <v>1.0005540959999999</v>
      </c>
      <c r="K25" s="10">
        <f t="shared" si="0"/>
        <v>1490.1515325929995</v>
      </c>
      <c r="M25" s="10">
        <f t="shared" si="1"/>
        <v>1.1148789044178087</v>
      </c>
      <c r="N25" s="10">
        <f t="shared" si="2"/>
        <v>1.0005540960888324</v>
      </c>
      <c r="R25" s="34"/>
      <c r="S25" s="35"/>
      <c r="T25" s="34"/>
    </row>
    <row r="26" spans="1:20" x14ac:dyDescent="0.25">
      <c r="A26" s="3" t="s">
        <v>23</v>
      </c>
      <c r="B26" s="3">
        <v>14337.529999999999</v>
      </c>
      <c r="D26" s="24">
        <v>38626</v>
      </c>
      <c r="E26" s="12">
        <v>14337.53</v>
      </c>
      <c r="F26" s="12">
        <v>13271.042907558</v>
      </c>
      <c r="G26" s="12">
        <v>13287.742162991</v>
      </c>
      <c r="H26" s="12">
        <v>1.0803619659999999</v>
      </c>
      <c r="I26" s="12">
        <v>0.99874325900000005</v>
      </c>
      <c r="K26" s="10">
        <f t="shared" si="0"/>
        <v>1066.4870924420011</v>
      </c>
      <c r="M26" s="10">
        <f t="shared" si="1"/>
        <v>1.0803619655117402</v>
      </c>
      <c r="N26" s="10">
        <f t="shared" si="2"/>
        <v>0.99874325861924751</v>
      </c>
      <c r="R26" s="34"/>
      <c r="S26" s="35"/>
      <c r="T26" s="34"/>
    </row>
    <row r="27" spans="1:20" x14ac:dyDescent="0.25">
      <c r="A27" s="3" t="s">
        <v>24</v>
      </c>
      <c r="B27" s="3">
        <v>11983.58</v>
      </c>
      <c r="D27" s="24">
        <v>38718</v>
      </c>
      <c r="E27" s="12">
        <v>11983.58</v>
      </c>
      <c r="F27" s="12">
        <v>13647.133844001</v>
      </c>
      <c r="G27" s="12">
        <v>13612.959499986</v>
      </c>
      <c r="H27" s="12">
        <v>0.87810232799999999</v>
      </c>
      <c r="I27" s="12">
        <v>1.002510427</v>
      </c>
      <c r="K27" s="10">
        <f t="shared" si="0"/>
        <v>-1663.5538440010005</v>
      </c>
      <c r="M27" s="10">
        <f t="shared" si="1"/>
        <v>0.87810232807731536</v>
      </c>
      <c r="N27" s="10">
        <f t="shared" si="2"/>
        <v>1.002510427215701</v>
      </c>
      <c r="R27" s="34"/>
      <c r="S27" s="35"/>
      <c r="T27" s="34"/>
    </row>
    <row r="28" spans="1:20" x14ac:dyDescent="0.25">
      <c r="A28" s="3" t="s">
        <v>25</v>
      </c>
      <c r="B28" s="3">
        <v>13040.16</v>
      </c>
      <c r="D28" s="24">
        <v>38808</v>
      </c>
      <c r="E28" s="12">
        <v>13040.16</v>
      </c>
      <c r="F28" s="12">
        <v>13912.484643832</v>
      </c>
      <c r="G28" s="12">
        <v>13923.572941189999</v>
      </c>
      <c r="H28" s="12">
        <v>0.93729914800000003</v>
      </c>
      <c r="I28" s="12">
        <v>0.99920363099999998</v>
      </c>
      <c r="K28" s="10">
        <f t="shared" si="0"/>
        <v>-872.32464383200022</v>
      </c>
      <c r="M28" s="10">
        <f t="shared" si="1"/>
        <v>0.93729914776806322</v>
      </c>
      <c r="N28" s="10">
        <f t="shared" si="2"/>
        <v>0.99920363132330803</v>
      </c>
      <c r="R28" s="34"/>
      <c r="S28" s="35"/>
      <c r="T28" s="34"/>
    </row>
    <row r="29" spans="1:20" x14ac:dyDescent="0.25">
      <c r="A29" s="3" t="s">
        <v>26</v>
      </c>
      <c r="B29" s="3">
        <v>15718.5</v>
      </c>
      <c r="D29" s="24">
        <v>38899</v>
      </c>
      <c r="E29" s="12">
        <v>15718.5</v>
      </c>
      <c r="F29" s="12">
        <v>14205.485289863</v>
      </c>
      <c r="G29" s="12">
        <v>14246.384680121</v>
      </c>
      <c r="H29" s="12">
        <v>1.106509188</v>
      </c>
      <c r="I29" s="12">
        <v>0.997129139</v>
      </c>
      <c r="K29" s="10">
        <f t="shared" si="0"/>
        <v>1513.0147101370003</v>
      </c>
      <c r="M29" s="10">
        <f t="shared" si="1"/>
        <v>1.106509188476418</v>
      </c>
      <c r="N29" s="10">
        <f t="shared" si="2"/>
        <v>0.99712913899376376</v>
      </c>
      <c r="R29" s="34"/>
      <c r="S29" s="35"/>
      <c r="T29" s="34"/>
    </row>
    <row r="30" spans="1:20" x14ac:dyDescent="0.25">
      <c r="A30" s="3" t="s">
        <v>27</v>
      </c>
      <c r="B30" s="3">
        <v>15870.310000000001</v>
      </c>
      <c r="D30" s="24">
        <v>38991</v>
      </c>
      <c r="E30" s="12">
        <v>15870.31</v>
      </c>
      <c r="F30" s="12">
        <v>14661.103509402999</v>
      </c>
      <c r="G30" s="12">
        <v>14572.87016841</v>
      </c>
      <c r="H30" s="12">
        <v>1.082477181</v>
      </c>
      <c r="I30" s="12">
        <v>1.0060546299999999</v>
      </c>
      <c r="K30" s="10">
        <f t="shared" si="0"/>
        <v>1209.2064905970001</v>
      </c>
      <c r="M30" s="10">
        <f t="shared" si="1"/>
        <v>1.0824771811904519</v>
      </c>
      <c r="N30" s="10">
        <f t="shared" si="2"/>
        <v>1.0060546302803319</v>
      </c>
      <c r="R30" s="34"/>
      <c r="S30" s="35"/>
      <c r="T30" s="34"/>
    </row>
    <row r="31" spans="1:20" x14ac:dyDescent="0.25">
      <c r="A31" s="3" t="s">
        <v>28</v>
      </c>
      <c r="B31" s="3">
        <v>13082.5</v>
      </c>
      <c r="D31" s="24">
        <v>39083</v>
      </c>
      <c r="E31" s="12">
        <v>13082.5</v>
      </c>
      <c r="F31" s="12">
        <v>14810.289761996</v>
      </c>
      <c r="G31" s="12">
        <v>14870.89275047</v>
      </c>
      <c r="H31" s="12">
        <v>0.88333855800000005</v>
      </c>
      <c r="I31" s="12">
        <v>0.99592472399999998</v>
      </c>
      <c r="K31" s="10">
        <f t="shared" si="0"/>
        <v>-1727.7897619960004</v>
      </c>
      <c r="M31" s="10">
        <f t="shared" si="1"/>
        <v>0.88333855787010984</v>
      </c>
      <c r="N31" s="10">
        <f t="shared" si="2"/>
        <v>0.99592472425893297</v>
      </c>
      <c r="R31" s="34"/>
      <c r="S31" s="35"/>
      <c r="T31" s="34"/>
    </row>
    <row r="32" spans="1:20" x14ac:dyDescent="0.25">
      <c r="A32" s="3" t="s">
        <v>29</v>
      </c>
      <c r="B32" s="3">
        <v>14262.039999999999</v>
      </c>
      <c r="D32" s="24">
        <v>39173</v>
      </c>
      <c r="E32" s="12">
        <v>14262.04</v>
      </c>
      <c r="F32" s="12">
        <v>15201.179325146</v>
      </c>
      <c r="G32" s="12">
        <v>15182.794316668</v>
      </c>
      <c r="H32" s="12">
        <v>0.938219311</v>
      </c>
      <c r="I32" s="12">
        <v>1.001210911</v>
      </c>
      <c r="K32" s="10">
        <f t="shared" si="0"/>
        <v>-939.13932514599946</v>
      </c>
      <c r="M32" s="10">
        <f t="shared" si="1"/>
        <v>0.93821931147194204</v>
      </c>
      <c r="N32" s="10">
        <f t="shared" si="2"/>
        <v>1.0012109107252949</v>
      </c>
      <c r="R32" s="34"/>
      <c r="S32" s="35"/>
      <c r="T32" s="34"/>
    </row>
    <row r="33" spans="1:20" x14ac:dyDescent="0.25">
      <c r="A33" s="3" t="s">
        <v>30</v>
      </c>
      <c r="B33" s="3">
        <v>17144.21</v>
      </c>
      <c r="D33" s="24">
        <v>39264</v>
      </c>
      <c r="E33" s="12">
        <v>17144.21</v>
      </c>
      <c r="F33" s="12">
        <v>15509.033341459</v>
      </c>
      <c r="G33" s="12">
        <v>15531.263718114</v>
      </c>
      <c r="H33" s="12">
        <v>1.105433822</v>
      </c>
      <c r="I33" s="12">
        <v>0.99856866899999996</v>
      </c>
      <c r="K33" s="10">
        <f t="shared" si="0"/>
        <v>1635.1766585409987</v>
      </c>
      <c r="M33" s="10">
        <f t="shared" si="1"/>
        <v>1.1054338218597943</v>
      </c>
      <c r="N33" s="10">
        <f t="shared" si="2"/>
        <v>0.99856866916572462</v>
      </c>
      <c r="R33" s="34"/>
      <c r="S33" s="35"/>
      <c r="T33" s="34"/>
    </row>
    <row r="34" spans="1:20" x14ac:dyDescent="0.25">
      <c r="A34" s="3" t="s">
        <v>31</v>
      </c>
      <c r="B34" s="3">
        <v>16992.48</v>
      </c>
      <c r="D34" s="24">
        <v>39356</v>
      </c>
      <c r="E34" s="12">
        <v>16992.48</v>
      </c>
      <c r="F34" s="12">
        <v>15843.947964430001</v>
      </c>
      <c r="G34" s="12">
        <v>15945.451548556</v>
      </c>
      <c r="H34" s="12">
        <v>1.0724902679999999</v>
      </c>
      <c r="I34" s="12">
        <v>0.99363432399999996</v>
      </c>
      <c r="K34" s="10">
        <f t="shared" si="0"/>
        <v>1148.5320355699987</v>
      </c>
      <c r="M34" s="10">
        <f t="shared" si="1"/>
        <v>1.0724902680915438</v>
      </c>
      <c r="N34" s="10">
        <f t="shared" si="2"/>
        <v>0.99363432363035264</v>
      </c>
      <c r="R34" s="34"/>
      <c r="S34" s="35"/>
      <c r="T34" s="34"/>
    </row>
    <row r="35" spans="1:20" x14ac:dyDescent="0.25">
      <c r="A35" s="3" t="s">
        <v>32</v>
      </c>
      <c r="B35" s="3">
        <v>14546.59</v>
      </c>
      <c r="D35" s="24">
        <v>39448</v>
      </c>
      <c r="E35" s="12">
        <v>14546.59</v>
      </c>
      <c r="F35" s="12">
        <v>16507.895395060001</v>
      </c>
      <c r="G35" s="12">
        <v>16398.711964318001</v>
      </c>
      <c r="H35" s="12">
        <v>0.88118985800000005</v>
      </c>
      <c r="I35" s="12">
        <v>1.0066580490000001</v>
      </c>
      <c r="K35" s="10">
        <f t="shared" si="0"/>
        <v>-1961.3053950600006</v>
      </c>
      <c r="M35" s="10">
        <f t="shared" si="1"/>
        <v>0.88118985805744066</v>
      </c>
      <c r="N35" s="10">
        <f t="shared" si="2"/>
        <v>1.0066580491796899</v>
      </c>
      <c r="R35" s="34"/>
      <c r="S35" s="35"/>
      <c r="T35" s="34"/>
    </row>
    <row r="36" spans="1:20" x14ac:dyDescent="0.25">
      <c r="A36" s="3" t="s">
        <v>33</v>
      </c>
      <c r="B36" s="3">
        <v>15758.310000000001</v>
      </c>
      <c r="D36" s="24">
        <v>39539</v>
      </c>
      <c r="E36" s="12">
        <v>15758.31</v>
      </c>
      <c r="F36" s="12">
        <v>16752.783731511001</v>
      </c>
      <c r="G36" s="12">
        <v>16753.382577840999</v>
      </c>
      <c r="H36" s="12">
        <v>0.94063829899999996</v>
      </c>
      <c r="I36" s="12">
        <v>0.99996425499999997</v>
      </c>
      <c r="K36" s="10">
        <f t="shared" si="0"/>
        <v>-994.47373151100146</v>
      </c>
      <c r="M36" s="10">
        <f t="shared" si="1"/>
        <v>0.94063829943435284</v>
      </c>
      <c r="N36" s="10">
        <f t="shared" si="2"/>
        <v>0.99996425519878052</v>
      </c>
      <c r="R36" s="34"/>
      <c r="S36" s="35"/>
      <c r="T36" s="34"/>
    </row>
    <row r="37" spans="1:20" x14ac:dyDescent="0.25">
      <c r="A37" s="3" t="s">
        <v>34</v>
      </c>
      <c r="B37" s="3">
        <v>19080</v>
      </c>
      <c r="D37" s="24">
        <v>39630</v>
      </c>
      <c r="E37" s="12">
        <v>19080</v>
      </c>
      <c r="F37" s="12">
        <v>17016.299400495001</v>
      </c>
      <c r="G37" s="12">
        <v>16946.343139949</v>
      </c>
      <c r="H37" s="12">
        <v>1.1212778729999999</v>
      </c>
      <c r="I37" s="12">
        <v>1.0041281040000001</v>
      </c>
      <c r="K37" s="10">
        <f t="shared" si="0"/>
        <v>2063.7005995049985</v>
      </c>
      <c r="M37" s="10">
        <f t="shared" si="1"/>
        <v>1.1212778731105875</v>
      </c>
      <c r="N37" s="10">
        <f t="shared" si="2"/>
        <v>1.0041281036249696</v>
      </c>
      <c r="R37" s="34"/>
      <c r="S37" s="35"/>
      <c r="T37" s="34"/>
    </row>
    <row r="38" spans="1:20" x14ac:dyDescent="0.25">
      <c r="A38" s="3" t="s">
        <v>35</v>
      </c>
      <c r="B38" s="3">
        <v>18367.420000000002</v>
      </c>
      <c r="D38" s="24">
        <v>39722</v>
      </c>
      <c r="E38" s="12">
        <v>18367.419999999998</v>
      </c>
      <c r="F38" s="12">
        <v>17030.033329868998</v>
      </c>
      <c r="G38" s="12">
        <v>16969.96532128</v>
      </c>
      <c r="H38" s="12">
        <v>1.078531066</v>
      </c>
      <c r="I38" s="12">
        <v>1.003539666</v>
      </c>
      <c r="K38" s="10">
        <f t="shared" si="0"/>
        <v>1337.3866701309998</v>
      </c>
      <c r="M38" s="10">
        <f t="shared" si="1"/>
        <v>1.078531065924889</v>
      </c>
      <c r="N38" s="10">
        <f t="shared" si="2"/>
        <v>1.0035396659599343</v>
      </c>
      <c r="R38" s="34"/>
      <c r="S38" s="35"/>
      <c r="T38" s="34"/>
    </row>
    <row r="39" spans="1:20" x14ac:dyDescent="0.25">
      <c r="A39" s="3" t="s">
        <v>36</v>
      </c>
      <c r="B39" s="3">
        <v>14708.220000000001</v>
      </c>
      <c r="D39" s="24">
        <v>39814</v>
      </c>
      <c r="E39" s="12">
        <v>14708.22</v>
      </c>
      <c r="F39" s="12">
        <v>16844.339634776999</v>
      </c>
      <c r="G39" s="12">
        <v>16887.501819262001</v>
      </c>
      <c r="H39" s="12">
        <v>0.873184721</v>
      </c>
      <c r="I39" s="12">
        <v>0.99744413399999998</v>
      </c>
      <c r="K39" s="10">
        <f t="shared" si="0"/>
        <v>-2136.1196347770001</v>
      </c>
      <c r="M39" s="10">
        <f t="shared" si="1"/>
        <v>0.87318472073747877</v>
      </c>
      <c r="N39" s="10">
        <f t="shared" si="2"/>
        <v>0.99744413442870694</v>
      </c>
      <c r="R39" s="34"/>
      <c r="S39" s="35"/>
      <c r="T39" s="34"/>
    </row>
    <row r="40" spans="1:20" x14ac:dyDescent="0.25">
      <c r="A40" s="3" t="s">
        <v>37</v>
      </c>
      <c r="B40" s="3">
        <v>15697.01</v>
      </c>
      <c r="D40" s="24">
        <v>39904</v>
      </c>
      <c r="E40" s="12">
        <v>15697.01</v>
      </c>
      <c r="F40" s="12">
        <v>16775.981636322998</v>
      </c>
      <c r="G40" s="12">
        <v>16866.301119848002</v>
      </c>
      <c r="H40" s="12">
        <v>0.935683547</v>
      </c>
      <c r="I40" s="12">
        <v>0.99464497399999996</v>
      </c>
      <c r="K40" s="10">
        <f t="shared" si="0"/>
        <v>-1078.9716363229982</v>
      </c>
      <c r="M40" s="10">
        <f t="shared" si="1"/>
        <v>0.93568354688784161</v>
      </c>
      <c r="N40" s="10">
        <f t="shared" si="2"/>
        <v>0.99464497385151529</v>
      </c>
      <c r="R40" s="34"/>
      <c r="S40" s="35"/>
      <c r="T40" s="34"/>
    </row>
    <row r="41" spans="1:20" x14ac:dyDescent="0.25">
      <c r="A41" s="3" t="s">
        <v>38</v>
      </c>
      <c r="B41" s="3">
        <v>18929.439999999999</v>
      </c>
      <c r="D41" s="24">
        <v>39995</v>
      </c>
      <c r="E41" s="12">
        <v>18929.439999999999</v>
      </c>
      <c r="F41" s="12">
        <v>17014.752691359001</v>
      </c>
      <c r="G41" s="12">
        <v>16984.516403213998</v>
      </c>
      <c r="H41" s="12">
        <v>1.1125310100000001</v>
      </c>
      <c r="I41" s="12">
        <v>1.001780227</v>
      </c>
      <c r="K41" s="10">
        <f t="shared" si="0"/>
        <v>1914.6873086409978</v>
      </c>
      <c r="M41" s="10">
        <f t="shared" si="1"/>
        <v>1.1125310101987775</v>
      </c>
      <c r="N41" s="10">
        <f t="shared" si="2"/>
        <v>1.0017802266150646</v>
      </c>
      <c r="R41" s="34"/>
      <c r="S41" s="35"/>
      <c r="T41" s="34"/>
    </row>
    <row r="42" spans="1:20" x14ac:dyDescent="0.25">
      <c r="A42" s="3" t="s">
        <v>39</v>
      </c>
      <c r="B42" s="3">
        <v>18553.150000000001</v>
      </c>
      <c r="D42" s="24">
        <v>40087</v>
      </c>
      <c r="E42" s="12">
        <v>18553.150000000001</v>
      </c>
      <c r="F42" s="12">
        <v>17168.236527264999</v>
      </c>
      <c r="G42" s="12">
        <v>17214.515817701002</v>
      </c>
      <c r="H42" s="12">
        <v>1.0806671940000001</v>
      </c>
      <c r="I42" s="12">
        <v>0.99731161199999996</v>
      </c>
      <c r="K42" s="10">
        <f t="shared" si="0"/>
        <v>1384.9134727350029</v>
      </c>
      <c r="M42" s="10">
        <f t="shared" si="1"/>
        <v>1.0806671943583497</v>
      </c>
      <c r="N42" s="10">
        <f t="shared" si="2"/>
        <v>0.99731161242488064</v>
      </c>
      <c r="R42" s="34"/>
      <c r="S42" s="35"/>
      <c r="T42" s="34"/>
    </row>
    <row r="43" spans="1:20" x14ac:dyDescent="0.25">
      <c r="A43" s="3" t="s">
        <v>40</v>
      </c>
      <c r="B43" s="3">
        <v>15326.689999999999</v>
      </c>
      <c r="D43" s="24">
        <v>40179</v>
      </c>
      <c r="E43" s="12">
        <v>15326.69</v>
      </c>
      <c r="F43" s="12">
        <v>17538.781747818</v>
      </c>
      <c r="G43" s="12">
        <v>17556.099233696001</v>
      </c>
      <c r="H43" s="12">
        <v>0.87387426400000001</v>
      </c>
      <c r="I43" s="12">
        <v>0.99901359099999998</v>
      </c>
      <c r="K43" s="10">
        <f t="shared" si="0"/>
        <v>-2212.0917478179999</v>
      </c>
      <c r="M43" s="10">
        <f t="shared" si="1"/>
        <v>0.87387426449427108</v>
      </c>
      <c r="N43" s="10">
        <f t="shared" si="2"/>
        <v>0.99901359147909341</v>
      </c>
      <c r="R43" s="34"/>
      <c r="S43" s="35"/>
      <c r="T43" s="34"/>
    </row>
    <row r="44" spans="1:20" x14ac:dyDescent="0.25">
      <c r="A44" s="3" t="s">
        <v>41</v>
      </c>
      <c r="B44" s="3">
        <v>17125.510000000002</v>
      </c>
      <c r="D44" s="24">
        <v>40269</v>
      </c>
      <c r="E44" s="12">
        <v>17125.509999999998</v>
      </c>
      <c r="F44" s="12">
        <v>17970.098073736001</v>
      </c>
      <c r="G44" s="12">
        <v>18006.517435662001</v>
      </c>
      <c r="H44" s="12">
        <v>0.95300036399999999</v>
      </c>
      <c r="I44" s="12">
        <v>0.99797743400000005</v>
      </c>
      <c r="K44" s="10">
        <f t="shared" si="0"/>
        <v>-844.58807373600212</v>
      </c>
      <c r="M44" s="10">
        <f t="shared" si="1"/>
        <v>0.95300036370027386</v>
      </c>
      <c r="N44" s="10">
        <f t="shared" si="2"/>
        <v>0.99797743444527087</v>
      </c>
      <c r="R44" s="34"/>
      <c r="S44" s="35"/>
      <c r="T44" s="34"/>
    </row>
    <row r="45" spans="1:20" x14ac:dyDescent="0.25">
      <c r="A45" s="3" t="s">
        <v>42</v>
      </c>
      <c r="B45" s="3">
        <v>20236.05</v>
      </c>
      <c r="D45" s="24">
        <v>40360</v>
      </c>
      <c r="E45" s="12">
        <v>20236.05</v>
      </c>
      <c r="F45" s="12">
        <v>18536.440931762001</v>
      </c>
      <c r="G45" s="12">
        <v>18503.050186895998</v>
      </c>
      <c r="H45" s="12">
        <v>1.0916901510000001</v>
      </c>
      <c r="I45" s="12">
        <v>1.001804608</v>
      </c>
      <c r="K45" s="10">
        <f t="shared" si="0"/>
        <v>1699.6090682379981</v>
      </c>
      <c r="M45" s="10">
        <f t="shared" si="1"/>
        <v>1.0916901510109061</v>
      </c>
      <c r="N45" s="10">
        <f t="shared" si="2"/>
        <v>1.0018046075932741</v>
      </c>
      <c r="R45" s="34"/>
      <c r="S45" s="35"/>
      <c r="T45" s="34"/>
    </row>
    <row r="46" spans="1:20" x14ac:dyDescent="0.25">
      <c r="A46" s="3" t="s">
        <v>43</v>
      </c>
      <c r="B46" s="3">
        <v>20426.93</v>
      </c>
      <c r="D46" s="24">
        <v>40452</v>
      </c>
      <c r="E46" s="12">
        <v>20426.93</v>
      </c>
      <c r="F46" s="12">
        <v>19012.947117512998</v>
      </c>
      <c r="G46" s="12">
        <v>18924.338493768999</v>
      </c>
      <c r="H46" s="12">
        <v>1.074369474</v>
      </c>
      <c r="I46" s="12">
        <v>1.004682257</v>
      </c>
      <c r="K46" s="10">
        <f t="shared" si="0"/>
        <v>1413.9828824870019</v>
      </c>
      <c r="M46" s="10">
        <f t="shared" si="1"/>
        <v>1.074369474324397</v>
      </c>
      <c r="N46" s="10">
        <f t="shared" si="2"/>
        <v>1.0046822573889795</v>
      </c>
      <c r="R46" s="34"/>
      <c r="S46" s="35"/>
      <c r="T46" s="34"/>
    </row>
    <row r="47" spans="1:20" x14ac:dyDescent="0.25">
      <c r="A47" s="2" t="s">
        <v>44</v>
      </c>
      <c r="B47" s="3">
        <v>16955.489999999998</v>
      </c>
      <c r="D47" s="24">
        <v>40544</v>
      </c>
      <c r="E47" s="12">
        <v>16955.490000000002</v>
      </c>
      <c r="F47" s="12">
        <v>19164.720438583001</v>
      </c>
      <c r="G47" s="12">
        <v>19209.584335836</v>
      </c>
      <c r="H47" s="12">
        <v>0.88472409799999996</v>
      </c>
      <c r="I47" s="12">
        <v>0.99766450500000003</v>
      </c>
      <c r="K47" s="10">
        <f t="shared" si="0"/>
        <v>-2209.2304385829993</v>
      </c>
      <c r="M47" s="10">
        <f t="shared" si="1"/>
        <v>0.88472409782011174</v>
      </c>
      <c r="N47" s="10">
        <f t="shared" si="2"/>
        <v>0.99766450452708111</v>
      </c>
      <c r="R47" s="34"/>
      <c r="S47" s="35"/>
      <c r="T47" s="34"/>
    </row>
    <row r="48" spans="1:20" x14ac:dyDescent="0.25">
      <c r="A48" s="3" t="s">
        <v>45</v>
      </c>
      <c r="B48" s="3">
        <v>19065.489999999998</v>
      </c>
      <c r="D48" s="24">
        <v>40634</v>
      </c>
      <c r="E48" s="12">
        <v>19065.490000000002</v>
      </c>
      <c r="F48" s="12">
        <v>19488.403287386001</v>
      </c>
      <c r="G48" s="12">
        <v>19366.747168361999</v>
      </c>
      <c r="H48" s="12">
        <v>0.97829923399999996</v>
      </c>
      <c r="I48" s="12">
        <v>1.006281701</v>
      </c>
      <c r="K48" s="10">
        <f t="shared" si="0"/>
        <v>-422.91328738599987</v>
      </c>
      <c r="M48" s="10">
        <f t="shared" si="1"/>
        <v>0.97829923359294735</v>
      </c>
      <c r="N48" s="10">
        <f t="shared" si="2"/>
        <v>1.0062817012049778</v>
      </c>
      <c r="R48" s="34"/>
      <c r="S48" s="35"/>
      <c r="T48" s="34"/>
    </row>
    <row r="49" spans="1:20" x14ac:dyDescent="0.25">
      <c r="A49" s="3" t="s">
        <v>46</v>
      </c>
      <c r="B49" s="3">
        <v>20603.75</v>
      </c>
      <c r="D49" s="24">
        <v>40725</v>
      </c>
      <c r="E49" s="12">
        <v>20603.75</v>
      </c>
      <c r="F49" s="12">
        <v>19315.399688248999</v>
      </c>
      <c r="G49" s="12">
        <v>19427.899056086</v>
      </c>
      <c r="H49" s="12">
        <v>1.0667006809999999</v>
      </c>
      <c r="I49" s="12">
        <v>0.99420939100000005</v>
      </c>
      <c r="K49" s="10">
        <f t="shared" si="0"/>
        <v>1288.3503117510008</v>
      </c>
      <c r="M49" s="10">
        <f t="shared" si="1"/>
        <v>1.0667006809356785</v>
      </c>
      <c r="N49" s="10">
        <f t="shared" si="2"/>
        <v>0.99420939096336514</v>
      </c>
      <c r="R49" s="34"/>
      <c r="S49" s="35"/>
      <c r="T49" s="34"/>
    </row>
    <row r="50" spans="1:20" x14ac:dyDescent="0.25">
      <c r="A50" s="3" t="s">
        <v>47</v>
      </c>
      <c r="B50" s="3">
        <v>20511.79</v>
      </c>
      <c r="D50" s="24">
        <v>40817</v>
      </c>
      <c r="E50" s="12">
        <v>20511.79</v>
      </c>
      <c r="F50" s="12">
        <v>19518.452389532002</v>
      </c>
      <c r="G50" s="12">
        <v>19485.769224714</v>
      </c>
      <c r="H50" s="12">
        <v>1.050892232</v>
      </c>
      <c r="I50" s="12">
        <v>1.0016772839999999</v>
      </c>
      <c r="K50" s="10">
        <f t="shared" si="0"/>
        <v>993.33761046799918</v>
      </c>
      <c r="M50" s="10">
        <f t="shared" si="1"/>
        <v>1.0508922321628706</v>
      </c>
      <c r="N50" s="10">
        <f t="shared" si="2"/>
        <v>1.0016772837880348</v>
      </c>
      <c r="R50" s="34"/>
      <c r="S50" s="35"/>
      <c r="T50" s="34"/>
    </row>
    <row r="51" spans="1:20" x14ac:dyDescent="0.25">
      <c r="A51" s="3" t="s">
        <v>48</v>
      </c>
      <c r="B51" s="3">
        <v>17517.239999999998</v>
      </c>
      <c r="D51" s="24">
        <v>40909</v>
      </c>
      <c r="E51" s="12">
        <v>17517.240000000002</v>
      </c>
      <c r="F51" s="12">
        <v>19506.479306703</v>
      </c>
      <c r="G51" s="12">
        <v>19582.220335509999</v>
      </c>
      <c r="H51" s="12">
        <v>0.89802161199999997</v>
      </c>
      <c r="I51" s="12">
        <v>0.99613215300000002</v>
      </c>
      <c r="K51" s="10">
        <f t="shared" si="0"/>
        <v>-1989.2393067029989</v>
      </c>
      <c r="M51" s="10">
        <f t="shared" si="1"/>
        <v>0.89802161243831236</v>
      </c>
      <c r="N51" s="10">
        <f t="shared" si="2"/>
        <v>0.99613215317214809</v>
      </c>
      <c r="R51" s="34"/>
      <c r="S51" s="35"/>
      <c r="T51" s="34"/>
    </row>
    <row r="52" spans="1:20" x14ac:dyDescent="0.25">
      <c r="A52" s="3" t="s">
        <v>49</v>
      </c>
      <c r="B52" s="3">
        <v>19582.739999999998</v>
      </c>
      <c r="D52" s="24">
        <v>41000</v>
      </c>
      <c r="E52" s="12">
        <v>19582.740000000002</v>
      </c>
      <c r="F52" s="12">
        <v>19773.519002663001</v>
      </c>
      <c r="G52" s="12">
        <v>19681.705294767999</v>
      </c>
      <c r="H52" s="12">
        <v>0.99035179299999998</v>
      </c>
      <c r="I52" s="12">
        <v>1.004664926</v>
      </c>
      <c r="K52" s="10">
        <f t="shared" si="0"/>
        <v>-190.77900266299912</v>
      </c>
      <c r="M52" s="10">
        <f t="shared" si="1"/>
        <v>0.99035179309068322</v>
      </c>
      <c r="N52" s="10">
        <f t="shared" si="2"/>
        <v>1.0046649264644467</v>
      </c>
      <c r="R52" s="34"/>
      <c r="S52" s="35"/>
      <c r="T52" s="34"/>
    </row>
    <row r="53" spans="1:20" x14ac:dyDescent="0.25">
      <c r="A53" s="3" t="s">
        <v>50</v>
      </c>
      <c r="B53" s="3">
        <v>20936.05</v>
      </c>
      <c r="D53" s="24">
        <v>41091</v>
      </c>
      <c r="E53" s="12">
        <v>20936.05</v>
      </c>
      <c r="F53" s="12">
        <v>19702.385703931999</v>
      </c>
      <c r="G53" s="12">
        <v>19742.198088421999</v>
      </c>
      <c r="H53" s="12">
        <v>1.06261497</v>
      </c>
      <c r="I53" s="12">
        <v>0.99798338600000003</v>
      </c>
      <c r="K53" s="10">
        <f t="shared" si="0"/>
        <v>1233.6642960680001</v>
      </c>
      <c r="M53" s="10">
        <f t="shared" si="1"/>
        <v>1.0626149703191425</v>
      </c>
      <c r="N53" s="10">
        <f t="shared" si="2"/>
        <v>0.99798338643388707</v>
      </c>
      <c r="R53" s="34"/>
      <c r="S53" s="35"/>
      <c r="T53" s="34"/>
    </row>
    <row r="54" spans="1:20" x14ac:dyDescent="0.25">
      <c r="A54" s="3" t="s">
        <v>51</v>
      </c>
      <c r="B54" s="3">
        <v>20411.810000000001</v>
      </c>
      <c r="D54" s="24">
        <v>41183</v>
      </c>
      <c r="E54" s="12">
        <v>20411.810000000001</v>
      </c>
      <c r="F54" s="12">
        <v>19762.157230335</v>
      </c>
      <c r="G54" s="12">
        <v>19799.975262021999</v>
      </c>
      <c r="H54" s="12">
        <v>1.0328735760000001</v>
      </c>
      <c r="I54" s="12">
        <v>0.99808999600000003</v>
      </c>
      <c r="K54" s="10">
        <f t="shared" si="0"/>
        <v>649.65276966500096</v>
      </c>
      <c r="M54" s="10">
        <f t="shared" si="1"/>
        <v>1.0328735755966854</v>
      </c>
      <c r="N54" s="10">
        <f t="shared" si="2"/>
        <v>0.99808999601330128</v>
      </c>
      <c r="R54" s="34"/>
      <c r="S54" s="35"/>
      <c r="T54" s="34"/>
    </row>
    <row r="55" spans="1:20" x14ac:dyDescent="0.25">
      <c r="A55" s="3" t="s">
        <v>52</v>
      </c>
      <c r="B55" s="3">
        <v>18252.329999999998</v>
      </c>
      <c r="D55" s="24">
        <v>41275</v>
      </c>
      <c r="E55" s="12">
        <v>18252.330000000002</v>
      </c>
      <c r="F55" s="12">
        <v>19955.390272428001</v>
      </c>
      <c r="G55" s="12">
        <v>19848.771796196001</v>
      </c>
      <c r="H55" s="12">
        <v>0.914656629</v>
      </c>
      <c r="I55" s="12">
        <v>1.0053715400000001</v>
      </c>
      <c r="K55" s="10">
        <f t="shared" si="0"/>
        <v>-1703.0602724279997</v>
      </c>
      <c r="M55" s="10">
        <f t="shared" si="1"/>
        <v>0.91465662915242063</v>
      </c>
      <c r="N55" s="10">
        <f t="shared" si="2"/>
        <v>1.0053715402306371</v>
      </c>
      <c r="R55" s="34"/>
      <c r="S55" s="35"/>
      <c r="T55" s="34"/>
    </row>
    <row r="56" spans="1:20" x14ac:dyDescent="0.25">
      <c r="A56" s="3" t="s">
        <v>53</v>
      </c>
      <c r="B56" s="3">
        <v>19503.73</v>
      </c>
      <c r="D56" s="24">
        <v>41365</v>
      </c>
      <c r="E56" s="12">
        <v>19503.73</v>
      </c>
      <c r="F56" s="12">
        <v>19768.287092933999</v>
      </c>
      <c r="G56" s="12">
        <v>19850.986970479</v>
      </c>
      <c r="H56" s="12">
        <v>0.98661709600000003</v>
      </c>
      <c r="I56" s="12">
        <v>0.99583396599999996</v>
      </c>
      <c r="K56" s="10">
        <f t="shared" si="0"/>
        <v>-264.55709293399923</v>
      </c>
      <c r="M56" s="10">
        <f t="shared" si="1"/>
        <v>0.9866170957711069</v>
      </c>
      <c r="N56" s="10">
        <f t="shared" si="2"/>
        <v>0.99583396645879696</v>
      </c>
      <c r="R56" s="34"/>
      <c r="S56" s="35"/>
      <c r="T56" s="34"/>
    </row>
    <row r="57" spans="1:20" x14ac:dyDescent="0.25">
      <c r="A57" s="3" t="s">
        <v>54</v>
      </c>
      <c r="B57" s="3">
        <v>21228.43</v>
      </c>
      <c r="D57" s="24">
        <v>41456</v>
      </c>
      <c r="E57" s="12">
        <v>21228.43</v>
      </c>
      <c r="F57" s="12">
        <v>19912.078317937001</v>
      </c>
      <c r="G57" s="12">
        <v>19855.939258547001</v>
      </c>
      <c r="H57" s="12">
        <v>1.066108201</v>
      </c>
      <c r="I57" s="12">
        <v>1.002827318</v>
      </c>
      <c r="K57" s="10">
        <f t="shared" si="0"/>
        <v>1316.3516820629993</v>
      </c>
      <c r="M57" s="10">
        <f t="shared" si="1"/>
        <v>1.0661082013160432</v>
      </c>
      <c r="N57" s="10">
        <f t="shared" si="2"/>
        <v>1.0028273182476539</v>
      </c>
      <c r="R57" s="34"/>
      <c r="S57" s="35"/>
      <c r="T57" s="34"/>
    </row>
    <row r="58" spans="1:20" x14ac:dyDescent="0.25">
      <c r="A58" s="3" t="s">
        <v>55</v>
      </c>
      <c r="B58" s="3">
        <v>20247.829999999998</v>
      </c>
      <c r="D58" s="24">
        <v>41548</v>
      </c>
      <c r="E58" s="12">
        <v>20247.830000000002</v>
      </c>
      <c r="F58" s="12">
        <v>19785.136797331001</v>
      </c>
      <c r="G58" s="12">
        <v>19912.231504726999</v>
      </c>
      <c r="H58" s="12">
        <v>1.023385899</v>
      </c>
      <c r="I58" s="12">
        <v>0.99361725400000001</v>
      </c>
      <c r="K58" s="10">
        <f t="shared" si="0"/>
        <v>462.69320266900104</v>
      </c>
      <c r="M58" s="10">
        <f t="shared" si="1"/>
        <v>1.0233858985868329</v>
      </c>
      <c r="N58" s="10">
        <f t="shared" si="2"/>
        <v>0.99361725443148718</v>
      </c>
      <c r="R58" s="34"/>
      <c r="S58" s="35"/>
      <c r="T58" s="34"/>
    </row>
    <row r="59" spans="1:20" x14ac:dyDescent="0.25">
      <c r="A59" s="3" t="s">
        <v>56</v>
      </c>
      <c r="B59" s="3">
        <v>18411.829999999998</v>
      </c>
      <c r="D59" s="24">
        <v>41640</v>
      </c>
      <c r="E59" s="12">
        <v>18411.830000000002</v>
      </c>
      <c r="F59" s="12">
        <v>20082.640503602001</v>
      </c>
      <c r="G59" s="12">
        <v>20032.732721847999</v>
      </c>
      <c r="H59" s="12">
        <v>0.91680324599999996</v>
      </c>
      <c r="I59" s="12">
        <v>1.0024913120000001</v>
      </c>
      <c r="K59" s="10">
        <f t="shared" si="0"/>
        <v>-1670.8105036019988</v>
      </c>
      <c r="M59" s="10">
        <f t="shared" si="1"/>
        <v>0.91680324590273254</v>
      </c>
      <c r="N59" s="10">
        <f t="shared" si="2"/>
        <v>1.0024913117170267</v>
      </c>
      <c r="R59" s="34"/>
      <c r="S59" s="35"/>
      <c r="T59" s="34"/>
    </row>
    <row r="60" spans="1:20" x14ac:dyDescent="0.25">
      <c r="A60" s="3" t="s">
        <v>57</v>
      </c>
      <c r="B60" s="3">
        <v>19752.16</v>
      </c>
      <c r="D60" s="24">
        <v>41730</v>
      </c>
      <c r="E60" s="12">
        <v>19752.16</v>
      </c>
      <c r="F60" s="12">
        <v>20160.385018566001</v>
      </c>
      <c r="G60" s="12">
        <v>20127.661566541999</v>
      </c>
      <c r="H60" s="12">
        <v>0.97975113000000003</v>
      </c>
      <c r="I60" s="12">
        <v>1.001625795</v>
      </c>
      <c r="K60" s="10">
        <f t="shared" si="0"/>
        <v>-408.22501856600138</v>
      </c>
      <c r="M60" s="10">
        <f t="shared" si="1"/>
        <v>0.97975112984250745</v>
      </c>
      <c r="N60" s="10">
        <f t="shared" si="2"/>
        <v>1.0016257950242167</v>
      </c>
      <c r="R60" s="34"/>
      <c r="S60" s="35"/>
      <c r="T60" s="34"/>
    </row>
    <row r="61" spans="1:20" x14ac:dyDescent="0.25">
      <c r="A61" s="3" t="s">
        <v>58</v>
      </c>
      <c r="B61" s="3">
        <v>21626.16</v>
      </c>
      <c r="D61" s="24">
        <v>41821</v>
      </c>
      <c r="E61" s="12">
        <v>21626.16</v>
      </c>
      <c r="F61" s="12">
        <v>20117.183468669002</v>
      </c>
      <c r="G61" s="12">
        <v>20122.828661774001</v>
      </c>
      <c r="H61" s="12">
        <v>1.075009334</v>
      </c>
      <c r="I61" s="12">
        <v>0.99971946300000003</v>
      </c>
      <c r="K61" s="10">
        <f t="shared" si="0"/>
        <v>1508.9765313309981</v>
      </c>
      <c r="M61" s="10">
        <f t="shared" si="1"/>
        <v>1.0750093338702764</v>
      </c>
      <c r="N61" s="10">
        <f t="shared" si="2"/>
        <v>0.99971946324247529</v>
      </c>
      <c r="R61" s="34"/>
      <c r="S61" s="35"/>
      <c r="T61" s="34"/>
    </row>
    <row r="62" spans="1:20" x14ac:dyDescent="0.25">
      <c r="A62" s="3" t="s">
        <v>59</v>
      </c>
      <c r="B62" s="3">
        <v>20789.120000000003</v>
      </c>
      <c r="D62" s="24">
        <v>41913</v>
      </c>
      <c r="E62" s="12">
        <v>20789.12</v>
      </c>
      <c r="F62" s="12">
        <v>20095.259252691001</v>
      </c>
      <c r="G62" s="12">
        <v>20002.125218514</v>
      </c>
      <c r="H62" s="12">
        <v>1.0345285790000001</v>
      </c>
      <c r="I62" s="12">
        <v>1.004656207</v>
      </c>
      <c r="K62" s="10">
        <f t="shared" si="0"/>
        <v>693.86074730899782</v>
      </c>
      <c r="M62" s="10">
        <f t="shared" si="1"/>
        <v>1.0345285790336882</v>
      </c>
      <c r="N62" s="10">
        <f t="shared" si="2"/>
        <v>1.0046562069359908</v>
      </c>
      <c r="R62" s="34"/>
      <c r="S62" s="35"/>
      <c r="T62" s="34"/>
    </row>
    <row r="63" spans="1:20" x14ac:dyDescent="0.25">
      <c r="A63" s="3" t="s">
        <v>60</v>
      </c>
      <c r="B63" s="3">
        <v>18034.96</v>
      </c>
      <c r="D63" s="24">
        <v>42005</v>
      </c>
      <c r="E63" s="12">
        <v>18034.96</v>
      </c>
      <c r="F63" s="12">
        <v>19745.814668596999</v>
      </c>
      <c r="G63" s="12">
        <v>19759.613947963</v>
      </c>
      <c r="H63" s="12">
        <v>0.91335608599999996</v>
      </c>
      <c r="I63" s="12">
        <v>0.99930164200000005</v>
      </c>
      <c r="K63" s="10">
        <f t="shared" si="0"/>
        <v>-1710.8546685969995</v>
      </c>
      <c r="M63" s="10">
        <f t="shared" si="1"/>
        <v>0.91335608597006235</v>
      </c>
      <c r="N63" s="10">
        <f t="shared" si="2"/>
        <v>0.99930164225868268</v>
      </c>
      <c r="R63" s="34"/>
      <c r="S63" s="35"/>
      <c r="T63" s="34"/>
    </row>
    <row r="64" spans="1:20" x14ac:dyDescent="0.25">
      <c r="A64" s="3" t="s">
        <v>61</v>
      </c>
      <c r="B64" s="3">
        <v>18893.68</v>
      </c>
      <c r="D64" s="24">
        <v>42095</v>
      </c>
      <c r="E64" s="12">
        <v>18893.68</v>
      </c>
      <c r="F64" s="12">
        <v>19416.560620501001</v>
      </c>
      <c r="G64" s="12">
        <v>19508.194563559999</v>
      </c>
      <c r="H64" s="12">
        <v>0.97307037900000004</v>
      </c>
      <c r="I64" s="12">
        <v>0.99530279700000002</v>
      </c>
      <c r="K64" s="10">
        <f t="shared" si="0"/>
        <v>-522.88062050100052</v>
      </c>
      <c r="M64" s="10">
        <f t="shared" si="1"/>
        <v>0.97307037890382519</v>
      </c>
      <c r="N64" s="10">
        <f t="shared" si="2"/>
        <v>0.99530279735726213</v>
      </c>
      <c r="R64" s="34"/>
      <c r="S64" s="35"/>
      <c r="T64" s="34"/>
    </row>
    <row r="65" spans="1:20" x14ac:dyDescent="0.25">
      <c r="A65" s="3" t="s">
        <v>62</v>
      </c>
      <c r="B65" s="3">
        <v>20707.23</v>
      </c>
      <c r="D65" s="24">
        <v>42186</v>
      </c>
      <c r="E65" s="12">
        <v>20707.23</v>
      </c>
      <c r="F65" s="12">
        <v>19378.482027988</v>
      </c>
      <c r="G65" s="12">
        <v>19323.191822006</v>
      </c>
      <c r="H65" s="12">
        <v>1.068568218</v>
      </c>
      <c r="I65" s="12">
        <v>1.0028613390000001</v>
      </c>
      <c r="K65" s="10">
        <f t="shared" si="0"/>
        <v>1328.7479720119991</v>
      </c>
      <c r="M65" s="10">
        <f t="shared" si="1"/>
        <v>1.0685682175772546</v>
      </c>
      <c r="N65" s="10">
        <f t="shared" si="2"/>
        <v>1.0028613391871954</v>
      </c>
      <c r="R65" s="34"/>
      <c r="S65" s="35"/>
      <c r="T65" s="34"/>
    </row>
    <row r="66" spans="1:20" x14ac:dyDescent="0.25">
      <c r="A66" s="3" t="s">
        <v>63</v>
      </c>
      <c r="B66" s="3">
        <v>19857.560000000001</v>
      </c>
      <c r="D66" s="24">
        <v>42278</v>
      </c>
      <c r="E66" s="12">
        <v>19857.560000000001</v>
      </c>
      <c r="F66" s="12">
        <v>19148.289357104</v>
      </c>
      <c r="G66" s="12">
        <v>19158.813600535999</v>
      </c>
      <c r="H66" s="12">
        <v>1.03704094</v>
      </c>
      <c r="I66" s="12">
        <v>0.99945068400000003</v>
      </c>
      <c r="K66" s="10">
        <f t="shared" si="0"/>
        <v>709.27064289600094</v>
      </c>
      <c r="M66" s="10">
        <f t="shared" si="1"/>
        <v>1.0370409402985579</v>
      </c>
      <c r="N66" s="10">
        <f t="shared" si="2"/>
        <v>0.99945068396971593</v>
      </c>
      <c r="R66" s="34"/>
      <c r="S66" s="35"/>
      <c r="T66" s="34"/>
    </row>
    <row r="67" spans="1:20" x14ac:dyDescent="0.25">
      <c r="A67" s="3" t="s">
        <v>64</v>
      </c>
      <c r="B67" s="3">
        <v>17395</v>
      </c>
      <c r="D67" s="24">
        <v>42370</v>
      </c>
      <c r="E67" s="12">
        <v>17395</v>
      </c>
      <c r="F67" s="12">
        <v>18996.043774725</v>
      </c>
      <c r="G67" s="12">
        <v>19024.324438808999</v>
      </c>
      <c r="H67" s="12">
        <v>0.91571698899999998</v>
      </c>
      <c r="I67" s="12">
        <v>0.998513447</v>
      </c>
      <c r="K67" s="10">
        <f t="shared" si="0"/>
        <v>-1601.0437747249998</v>
      </c>
      <c r="M67" s="10">
        <f t="shared" si="1"/>
        <v>0.91571698856288941</v>
      </c>
      <c r="N67" s="10">
        <f t="shared" si="2"/>
        <v>0.99851344713054269</v>
      </c>
      <c r="R67" s="34"/>
      <c r="S67" s="35"/>
      <c r="T67" s="34"/>
    </row>
    <row r="68" spans="1:20" x14ac:dyDescent="0.25">
      <c r="A68" s="3" t="s">
        <v>65</v>
      </c>
      <c r="B68" s="3">
        <v>18637.400000000001</v>
      </c>
      <c r="D68" s="24">
        <v>42461</v>
      </c>
      <c r="E68" s="12">
        <v>18637.400000000001</v>
      </c>
      <c r="F68" s="12">
        <v>18988.385492328998</v>
      </c>
      <c r="G68" s="12">
        <v>18936.138379145999</v>
      </c>
      <c r="H68" s="12">
        <v>0.98151577999999995</v>
      </c>
      <c r="I68" s="12">
        <v>1.0027591220000001</v>
      </c>
      <c r="K68" s="10">
        <f t="shared" ref="K68:K84" si="3">E68-F68</f>
        <v>-350.98549232899677</v>
      </c>
      <c r="M68" s="10">
        <f t="shared" ref="M68:M80" si="4">E68/F68</f>
        <v>0.98151578013460972</v>
      </c>
      <c r="N68" s="10">
        <f t="shared" ref="N68:N80" si="5">F68/G68</f>
        <v>1.002759121851398</v>
      </c>
      <c r="R68" s="34"/>
      <c r="S68" s="35"/>
      <c r="T68" s="34"/>
    </row>
    <row r="69" spans="1:20" x14ac:dyDescent="0.25">
      <c r="A69" s="3" t="s">
        <v>66</v>
      </c>
      <c r="B69" s="3">
        <v>19993</v>
      </c>
      <c r="D69" s="24">
        <v>42552</v>
      </c>
      <c r="E69" s="12">
        <v>19993</v>
      </c>
      <c r="F69" s="12">
        <v>18839.885745764001</v>
      </c>
      <c r="G69" s="12">
        <v>18886.903131153998</v>
      </c>
      <c r="H69" s="12">
        <v>1.0612060109999999</v>
      </c>
      <c r="I69" s="12">
        <v>0.99751058299999995</v>
      </c>
      <c r="K69" s="10">
        <f t="shared" si="3"/>
        <v>1153.1142542359994</v>
      </c>
      <c r="M69" s="10">
        <f t="shared" si="4"/>
        <v>1.0612060110022306</v>
      </c>
      <c r="N69" s="10">
        <f t="shared" si="5"/>
        <v>0.99751058259453651</v>
      </c>
      <c r="R69" s="34"/>
      <c r="S69" s="35"/>
      <c r="T69" s="34"/>
    </row>
    <row r="70" spans="1:20" x14ac:dyDescent="0.25">
      <c r="A70" s="3" t="s">
        <v>67</v>
      </c>
      <c r="B70" s="3">
        <v>19510.2</v>
      </c>
      <c r="D70" s="24">
        <v>42644</v>
      </c>
      <c r="E70" s="12">
        <v>19510.2</v>
      </c>
      <c r="F70" s="12">
        <v>18903.931349350001</v>
      </c>
      <c r="G70" s="12">
        <v>18922.038824618001</v>
      </c>
      <c r="H70" s="12">
        <v>1.032071035</v>
      </c>
      <c r="I70" s="12">
        <v>0.99904304799999999</v>
      </c>
      <c r="K70" s="10">
        <f t="shared" si="3"/>
        <v>606.26865064999947</v>
      </c>
      <c r="M70" s="10">
        <f t="shared" si="4"/>
        <v>1.032071035354815</v>
      </c>
      <c r="N70" s="10">
        <f t="shared" si="5"/>
        <v>0.99904304840319635</v>
      </c>
      <c r="R70" s="34"/>
      <c r="S70" s="35"/>
      <c r="T70" s="34"/>
    </row>
    <row r="71" spans="1:20" x14ac:dyDescent="0.25">
      <c r="A71" s="3" t="s">
        <v>68</v>
      </c>
      <c r="B71" s="3">
        <v>17473.3</v>
      </c>
      <c r="D71" s="24">
        <v>42736</v>
      </c>
      <c r="E71" s="12">
        <v>17473.3</v>
      </c>
      <c r="F71" s="12">
        <v>19042.284284646001</v>
      </c>
      <c r="G71" s="12">
        <v>19059.074866241001</v>
      </c>
      <c r="H71" s="12">
        <v>0.91760524799999998</v>
      </c>
      <c r="I71" s="12">
        <v>0.99911902399999997</v>
      </c>
      <c r="K71" s="10">
        <f t="shared" si="3"/>
        <v>-1568.9842846460015</v>
      </c>
      <c r="M71" s="10">
        <f t="shared" si="4"/>
        <v>0.91760524834139301</v>
      </c>
      <c r="N71" s="10">
        <f t="shared" si="5"/>
        <v>0.99911902431189137</v>
      </c>
      <c r="R71" s="34"/>
      <c r="S71" s="35"/>
      <c r="T71" s="34"/>
    </row>
    <row r="72" spans="1:20" x14ac:dyDescent="0.25">
      <c r="A72" s="3" t="s">
        <v>69</v>
      </c>
      <c r="B72" s="3">
        <v>18982.8</v>
      </c>
      <c r="D72" s="24">
        <v>42826</v>
      </c>
      <c r="E72" s="12">
        <v>18982.8</v>
      </c>
      <c r="F72" s="12">
        <v>19264.987468867999</v>
      </c>
      <c r="G72" s="12">
        <v>19266.094889452001</v>
      </c>
      <c r="H72" s="12">
        <v>0.98535231499999998</v>
      </c>
      <c r="I72" s="12">
        <v>0.99994251999999995</v>
      </c>
      <c r="K72" s="10">
        <f t="shared" si="3"/>
        <v>-282.187468868</v>
      </c>
      <c r="M72" s="10">
        <f t="shared" si="4"/>
        <v>0.98535231495353881</v>
      </c>
      <c r="N72" s="10">
        <f t="shared" si="5"/>
        <v>0.99994251971713233</v>
      </c>
      <c r="R72" s="34"/>
      <c r="S72" s="35"/>
      <c r="T72" s="34"/>
    </row>
    <row r="73" spans="1:20" x14ac:dyDescent="0.25">
      <c r="A73" s="3" t="s">
        <v>70</v>
      </c>
      <c r="B73" s="3">
        <v>20594.5</v>
      </c>
      <c r="D73" s="24">
        <v>42917</v>
      </c>
      <c r="E73" s="12">
        <v>20594.5</v>
      </c>
      <c r="F73" s="12">
        <v>19508.789927152</v>
      </c>
      <c r="G73" s="12">
        <v>19502.53450111</v>
      </c>
      <c r="H73" s="12">
        <v>1.0556523529999999</v>
      </c>
      <c r="I73" s="12">
        <v>1.0003207489999999</v>
      </c>
      <c r="K73" s="10">
        <f t="shared" si="3"/>
        <v>1085.710072848</v>
      </c>
      <c r="M73" s="10">
        <f t="shared" si="4"/>
        <v>1.0556523534725712</v>
      </c>
      <c r="N73" s="10">
        <f t="shared" si="5"/>
        <v>1.0003207493898623</v>
      </c>
      <c r="R73" s="34"/>
      <c r="S73" s="35"/>
      <c r="T73" s="34"/>
    </row>
    <row r="74" spans="1:20" x14ac:dyDescent="0.25">
      <c r="A74" s="3" t="s">
        <v>71</v>
      </c>
      <c r="B74" s="3">
        <v>20397.7</v>
      </c>
      <c r="D74" s="24">
        <v>43009</v>
      </c>
      <c r="E74" s="12">
        <v>20397.7</v>
      </c>
      <c r="F74" s="12">
        <v>19744.603706808</v>
      </c>
      <c r="G74" s="12">
        <v>19721.480662145001</v>
      </c>
      <c r="H74" s="12">
        <v>1.033077204</v>
      </c>
      <c r="I74" s="12">
        <v>1.0011724799999999</v>
      </c>
      <c r="K74" s="10">
        <f t="shared" si="3"/>
        <v>653.0962931920003</v>
      </c>
      <c r="M74" s="10">
        <f t="shared" si="4"/>
        <v>1.0330772044296239</v>
      </c>
      <c r="N74" s="10">
        <f t="shared" si="5"/>
        <v>1.0011724801529422</v>
      </c>
      <c r="R74" s="34"/>
      <c r="S74" s="35"/>
      <c r="T74" s="34"/>
    </row>
    <row r="75" spans="1:20" x14ac:dyDescent="0.25">
      <c r="A75" s="3" t="s">
        <v>72</v>
      </c>
      <c r="B75" s="3">
        <v>18392.099999999999</v>
      </c>
      <c r="D75" s="24">
        <v>43101</v>
      </c>
      <c r="E75" s="12">
        <v>18392.099999999999</v>
      </c>
      <c r="F75" s="12">
        <v>19902.740444037001</v>
      </c>
      <c r="G75" s="12">
        <v>19886.374194777</v>
      </c>
      <c r="H75" s="12">
        <v>0.92409887199999996</v>
      </c>
      <c r="I75" s="12">
        <v>1.0008229879999999</v>
      </c>
      <c r="K75" s="10">
        <f t="shared" si="3"/>
        <v>-1510.6404440370025</v>
      </c>
      <c r="M75" s="10">
        <f t="shared" si="4"/>
        <v>0.92409887229928678</v>
      </c>
      <c r="N75" s="10">
        <f t="shared" si="5"/>
        <v>1.0008229880972621</v>
      </c>
      <c r="R75" s="34"/>
      <c r="S75" s="35"/>
      <c r="T75" s="34"/>
    </row>
    <row r="76" spans="1:20" x14ac:dyDescent="0.25">
      <c r="A76" s="3" t="s">
        <v>73</v>
      </c>
      <c r="B76" s="3">
        <v>19713.7</v>
      </c>
      <c r="D76" s="24">
        <v>43191</v>
      </c>
      <c r="E76" s="12">
        <v>19713.7</v>
      </c>
      <c r="F76" s="12">
        <v>20005.942632834998</v>
      </c>
      <c r="G76" s="12">
        <v>19983.306649815</v>
      </c>
      <c r="H76" s="12">
        <v>0.98539220900000002</v>
      </c>
      <c r="I76" s="12">
        <v>1.001132745</v>
      </c>
      <c r="K76" s="10">
        <f t="shared" si="3"/>
        <v>-292.24263283499749</v>
      </c>
      <c r="M76" s="10">
        <f t="shared" si="4"/>
        <v>0.98539220879523315</v>
      </c>
      <c r="N76" s="10">
        <f t="shared" si="5"/>
        <v>1.0011327446161273</v>
      </c>
      <c r="R76" s="34"/>
      <c r="S76" s="35"/>
      <c r="T76" s="34"/>
    </row>
    <row r="77" spans="1:20" x14ac:dyDescent="0.25">
      <c r="A77" s="3" t="s">
        <v>74</v>
      </c>
      <c r="B77" s="3">
        <v>21038.6</v>
      </c>
      <c r="D77" s="24">
        <v>43282</v>
      </c>
      <c r="E77" s="12">
        <v>21038.6</v>
      </c>
      <c r="F77" s="12">
        <v>20016.830100744999</v>
      </c>
      <c r="G77" s="12">
        <v>20028.526647511</v>
      </c>
      <c r="H77" s="12">
        <v>1.0510455400000001</v>
      </c>
      <c r="I77" s="12">
        <v>0.99941600600000002</v>
      </c>
      <c r="K77" s="10">
        <f t="shared" si="3"/>
        <v>1021.7698992549995</v>
      </c>
      <c r="M77" s="10">
        <f t="shared" si="4"/>
        <v>1.0510455398838086</v>
      </c>
      <c r="N77" s="10">
        <f t="shared" si="5"/>
        <v>0.99941600563177446</v>
      </c>
      <c r="R77" s="34"/>
      <c r="S77" s="35"/>
      <c r="T77" s="34"/>
    </row>
    <row r="78" spans="1:20" x14ac:dyDescent="0.25">
      <c r="A78" s="2" t="s">
        <v>75</v>
      </c>
      <c r="B78" s="3">
        <v>20666</v>
      </c>
      <c r="D78" s="24">
        <v>43374</v>
      </c>
      <c r="E78" s="12">
        <v>20666</v>
      </c>
      <c r="F78" s="12">
        <v>20048.631765460999</v>
      </c>
      <c r="G78" s="12">
        <v>20061.151081593001</v>
      </c>
      <c r="H78" s="12">
        <v>1.0307935349999999</v>
      </c>
      <c r="I78" s="12">
        <v>0.99937594200000002</v>
      </c>
      <c r="K78" s="10">
        <f t="shared" si="3"/>
        <v>617.3682345390007</v>
      </c>
      <c r="M78" s="10">
        <f t="shared" si="4"/>
        <v>1.0307935345295023</v>
      </c>
      <c r="N78" s="10">
        <f t="shared" si="5"/>
        <v>0.99937594228361659</v>
      </c>
      <c r="R78" s="34"/>
      <c r="S78" s="35"/>
      <c r="T78" s="34"/>
    </row>
    <row r="79" spans="1:20" x14ac:dyDescent="0.25">
      <c r="A79" s="2" t="s">
        <v>76</v>
      </c>
      <c r="B79" s="2">
        <v>18640.2</v>
      </c>
      <c r="D79" s="24">
        <v>43466</v>
      </c>
      <c r="E79" s="12">
        <v>18640.2</v>
      </c>
      <c r="F79" s="12">
        <v>20111.329704848999</v>
      </c>
      <c r="G79" s="12">
        <v>20100.094555691001</v>
      </c>
      <c r="H79" s="12">
        <v>0.92685069899999994</v>
      </c>
      <c r="I79" s="12">
        <v>1.00055896</v>
      </c>
      <c r="K79" s="10">
        <f t="shared" si="3"/>
        <v>-1471.1297048489978</v>
      </c>
      <c r="M79" s="10">
        <f t="shared" si="4"/>
        <v>0.92685069926061148</v>
      </c>
      <c r="N79" s="10">
        <f t="shared" si="5"/>
        <v>1.0005589600151814</v>
      </c>
      <c r="R79" s="34"/>
      <c r="S79" s="35"/>
      <c r="T79" s="34"/>
    </row>
    <row r="80" spans="1:20" x14ac:dyDescent="0.25">
      <c r="A80" s="2" t="s">
        <v>77</v>
      </c>
      <c r="B80" s="2">
        <v>19810.599999999999</v>
      </c>
      <c r="D80" s="24">
        <v>43556</v>
      </c>
      <c r="E80" s="12">
        <v>19810.599999999999</v>
      </c>
      <c r="F80" s="12">
        <v>20129.957861309998</v>
      </c>
      <c r="G80" s="12">
        <v>20148.891831164001</v>
      </c>
      <c r="H80" s="12">
        <v>0.98413519500000002</v>
      </c>
      <c r="I80" s="12">
        <v>0.99906029699999999</v>
      </c>
      <c r="K80" s="10">
        <f t="shared" si="3"/>
        <v>-319.35786130999986</v>
      </c>
      <c r="M80" s="10">
        <f t="shared" si="4"/>
        <v>0.98413519474256783</v>
      </c>
      <c r="N80" s="10">
        <f t="shared" si="5"/>
        <v>0.99906029721075196</v>
      </c>
      <c r="R80" s="34"/>
      <c r="S80" s="35"/>
      <c r="T80" s="34"/>
    </row>
    <row r="81" spans="4:16" x14ac:dyDescent="0.25">
      <c r="D81" s="25">
        <v>43647</v>
      </c>
      <c r="E81" s="26">
        <v>21239.259379952</v>
      </c>
      <c r="F81" s="26">
        <v>20220.918086664999</v>
      </c>
      <c r="G81" s="26">
        <v>20221.000785016</v>
      </c>
      <c r="H81" s="26">
        <v>1.050360784</v>
      </c>
      <c r="I81" s="26">
        <v>0.99999590999999999</v>
      </c>
      <c r="K81" s="10">
        <f t="shared" si="3"/>
        <v>1018.3412932870015</v>
      </c>
    </row>
    <row r="82" spans="4:16" x14ac:dyDescent="0.25">
      <c r="D82" s="25">
        <v>43739</v>
      </c>
      <c r="E82" s="26">
        <v>20946.213344627999</v>
      </c>
      <c r="F82" s="26">
        <v>20315.785229444002</v>
      </c>
      <c r="G82" s="26">
        <v>20315.868315776999</v>
      </c>
      <c r="H82" s="26">
        <v>1.031031442</v>
      </c>
      <c r="I82" s="26">
        <v>0.99999590999999999</v>
      </c>
      <c r="K82" s="10">
        <f t="shared" si="3"/>
        <v>630.42811518399685</v>
      </c>
    </row>
    <row r="83" spans="4:16" x14ac:dyDescent="0.25">
      <c r="D83" s="25">
        <v>43831</v>
      </c>
      <c r="E83" s="26">
        <v>18958.124898904</v>
      </c>
      <c r="F83" s="26">
        <v>20425.091470431998</v>
      </c>
      <c r="G83" s="26">
        <v>20425.175003798999</v>
      </c>
      <c r="H83" s="26">
        <v>0.92817821300000003</v>
      </c>
      <c r="I83" s="26">
        <v>0.99999590999999999</v>
      </c>
      <c r="K83" s="10">
        <f t="shared" si="3"/>
        <v>-1466.9665715279989</v>
      </c>
    </row>
    <row r="84" spans="4:16" x14ac:dyDescent="0.25">
      <c r="D84" s="25">
        <v>43922</v>
      </c>
      <c r="E84" s="26">
        <v>20208.690439178001</v>
      </c>
      <c r="F84" s="26">
        <v>20547.181793186999</v>
      </c>
      <c r="G84" s="26">
        <v>20547.265825872</v>
      </c>
      <c r="H84" s="26">
        <v>0.98352614199999999</v>
      </c>
      <c r="I84" s="26">
        <v>0.99999590999999999</v>
      </c>
      <c r="K84" s="10">
        <f t="shared" si="3"/>
        <v>-338.49135400899831</v>
      </c>
    </row>
    <row r="88" spans="4:16" x14ac:dyDescent="0.25">
      <c r="P88" s="35"/>
    </row>
  </sheetData>
  <mergeCells count="2">
    <mergeCell ref="D1:I1"/>
    <mergeCell ref="M1:N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"/>
  <sheetViews>
    <sheetView topLeftCell="L1" workbookViewId="0">
      <selection activeCell="AI17" sqref="AI17"/>
    </sheetView>
  </sheetViews>
  <sheetFormatPr defaultRowHeight="15" x14ac:dyDescent="0.25"/>
  <cols>
    <col min="1" max="1" width="12.5703125" style="1" customWidth="1"/>
    <col min="2" max="2" width="11.28515625" style="1" customWidth="1"/>
    <col min="3" max="3" width="13.42578125" customWidth="1"/>
    <col min="4" max="4" width="13.85546875" customWidth="1"/>
    <col min="5" max="5" width="18.42578125" customWidth="1"/>
    <col min="6" max="8" width="12.85546875" customWidth="1"/>
    <col min="9" max="9" width="19.140625" customWidth="1"/>
    <col min="10" max="11" width="20" customWidth="1"/>
    <col min="12" max="12" width="12.85546875" customWidth="1"/>
    <col min="34" max="35" width="19.28515625" customWidth="1"/>
  </cols>
  <sheetData>
    <row r="1" spans="1:35" s="1" customFormat="1" ht="105" x14ac:dyDescent="0.25">
      <c r="AH1" s="2" t="s">
        <v>85</v>
      </c>
      <c r="AI1" s="2" t="s">
        <v>87</v>
      </c>
    </row>
    <row r="2" spans="1:35" s="1" customFormat="1" ht="64.5" customHeight="1" x14ac:dyDescent="0.25">
      <c r="A2" s="7"/>
      <c r="B2" s="17" t="s">
        <v>78</v>
      </c>
      <c r="C2" s="17" t="s">
        <v>79</v>
      </c>
      <c r="D2" s="17" t="s">
        <v>80</v>
      </c>
      <c r="E2" s="18" t="s">
        <v>94</v>
      </c>
      <c r="F2" s="19"/>
      <c r="G2" s="19" t="s">
        <v>93</v>
      </c>
      <c r="H2" s="20"/>
      <c r="I2" s="18" t="s">
        <v>95</v>
      </c>
      <c r="J2" s="18"/>
      <c r="K2" s="18" t="s">
        <v>93</v>
      </c>
      <c r="AH2" s="2"/>
      <c r="AI2" s="2"/>
    </row>
    <row r="3" spans="1:35" x14ac:dyDescent="0.25">
      <c r="A3" s="8" t="s">
        <v>0</v>
      </c>
      <c r="B3" s="8">
        <v>7914.26</v>
      </c>
      <c r="C3" s="10"/>
      <c r="D3" s="10"/>
      <c r="E3" s="12"/>
      <c r="F3" s="11">
        <f>AI4</f>
        <v>-1677.2283991228073</v>
      </c>
      <c r="G3" s="13">
        <f>B3-F3</f>
        <v>9591.4883991228071</v>
      </c>
      <c r="H3" s="21"/>
      <c r="I3" s="13"/>
      <c r="J3" s="22">
        <f>AI11</f>
        <v>0.89161719083493984</v>
      </c>
      <c r="K3" s="13">
        <f>B3/J3</f>
        <v>8876.2981258681484</v>
      </c>
      <c r="L3" s="1"/>
      <c r="M3" s="12"/>
      <c r="N3" s="14">
        <v>2000</v>
      </c>
      <c r="O3" s="14">
        <v>2001</v>
      </c>
      <c r="P3" s="14">
        <v>2002</v>
      </c>
      <c r="Q3" s="14">
        <v>2003</v>
      </c>
      <c r="R3" s="14">
        <v>2004</v>
      </c>
      <c r="S3" s="14">
        <v>2005</v>
      </c>
      <c r="T3" s="14">
        <v>2006</v>
      </c>
      <c r="U3" s="14">
        <v>2007</v>
      </c>
      <c r="V3" s="14">
        <v>2008</v>
      </c>
      <c r="W3" s="14">
        <v>2009</v>
      </c>
      <c r="X3" s="14">
        <v>2010</v>
      </c>
      <c r="Y3" s="14">
        <v>2011</v>
      </c>
      <c r="Z3" s="14">
        <v>2012</v>
      </c>
      <c r="AA3" s="14">
        <v>2013</v>
      </c>
      <c r="AB3" s="14">
        <v>2014</v>
      </c>
      <c r="AC3" s="14">
        <v>2015</v>
      </c>
      <c r="AD3" s="14">
        <v>2016</v>
      </c>
      <c r="AE3" s="14">
        <v>2017</v>
      </c>
      <c r="AF3" s="14">
        <v>2018</v>
      </c>
      <c r="AG3" s="14">
        <v>2019</v>
      </c>
      <c r="AH3" s="10"/>
      <c r="AI3" s="10"/>
    </row>
    <row r="4" spans="1:35" x14ac:dyDescent="0.25">
      <c r="A4" s="3" t="s">
        <v>1</v>
      </c>
      <c r="B4" s="3">
        <v>8418.4500000000007</v>
      </c>
      <c r="C4" s="11">
        <f>AVERAGE(B3:B6)</f>
        <v>8975.067500000001</v>
      </c>
      <c r="D4" s="10"/>
      <c r="E4" s="12"/>
      <c r="F4" s="11">
        <f>AI5</f>
        <v>-560.54673245614026</v>
      </c>
      <c r="G4" s="13">
        <f t="shared" ref="G4:G67" si="0">B4-F4</f>
        <v>8978.9967324561403</v>
      </c>
      <c r="H4" s="21"/>
      <c r="I4" s="13"/>
      <c r="J4" s="22">
        <f>AI12</f>
        <v>0.96169302407247925</v>
      </c>
      <c r="K4" s="13">
        <f t="shared" ref="K4:K67" si="1">B4/J4</f>
        <v>8753.780873183845</v>
      </c>
      <c r="L4" s="1"/>
      <c r="M4" s="14" t="s">
        <v>81</v>
      </c>
      <c r="N4" s="15"/>
      <c r="O4" s="16">
        <v>-1098.4337499999992</v>
      </c>
      <c r="P4" s="16">
        <v>-1235.9037500000013</v>
      </c>
      <c r="Q4" s="16">
        <v>-1286.0299999999988</v>
      </c>
      <c r="R4" s="16">
        <v>-1438.7287499999984</v>
      </c>
      <c r="S4" s="16">
        <v>-1610.213749999999</v>
      </c>
      <c r="T4" s="16">
        <v>-1629.2562500000004</v>
      </c>
      <c r="U4" s="16">
        <v>-1829.0512500000004</v>
      </c>
      <c r="V4" s="16">
        <v>-1805.78125</v>
      </c>
      <c r="W4" s="16">
        <v>-2236.1224999999977</v>
      </c>
      <c r="X4" s="16">
        <v>-2320.3337500000016</v>
      </c>
      <c r="Y4" s="16">
        <v>-2261.4625000000015</v>
      </c>
      <c r="Z4" s="16">
        <v>-2078.177499999998</v>
      </c>
      <c r="AA4" s="16">
        <v>-1560.1974999999984</v>
      </c>
      <c r="AB4" s="16">
        <v>-1547.9487499999996</v>
      </c>
      <c r="AC4" s="16">
        <v>-1686.1537500000013</v>
      </c>
      <c r="AD4" s="16">
        <v>-1665.0187499999993</v>
      </c>
      <c r="AE4" s="16">
        <v>-1591.7125000000015</v>
      </c>
      <c r="AF4" s="16">
        <v>-1437.9125000000022</v>
      </c>
      <c r="AG4" s="15"/>
      <c r="AH4" s="30">
        <f>AVERAGE(O4:AF4)</f>
        <v>-1684.3577083333332</v>
      </c>
      <c r="AI4" s="23">
        <f>AH4-AH$8</f>
        <v>-1677.2283991228073</v>
      </c>
    </row>
    <row r="5" spans="1:35" x14ac:dyDescent="0.25">
      <c r="A5" s="3" t="s">
        <v>2</v>
      </c>
      <c r="B5" s="3">
        <v>9989.15</v>
      </c>
      <c r="C5" s="11">
        <f t="shared" ref="C5:C68" si="2">AVERAGE(B4:B7)</f>
        <v>9022.3449999999993</v>
      </c>
      <c r="D5" s="11">
        <f>AVERAGE(C4:C5)</f>
        <v>8998.7062499999993</v>
      </c>
      <c r="E5" s="13">
        <f>B5-D5</f>
        <v>990.44375000000036</v>
      </c>
      <c r="F5" s="11">
        <f>AI6</f>
        <v>1381.1683881578942</v>
      </c>
      <c r="G5" s="13">
        <f t="shared" si="0"/>
        <v>8607.9816118421058</v>
      </c>
      <c r="H5" s="21"/>
      <c r="I5" s="22">
        <f>B5/D5</f>
        <v>1.1100651274176219</v>
      </c>
      <c r="J5" s="22">
        <f>AI13</f>
        <v>1.0912110228766103</v>
      </c>
      <c r="K5" s="13">
        <f t="shared" si="1"/>
        <v>9154.1872200548078</v>
      </c>
      <c r="L5" s="1"/>
      <c r="M5" s="14" t="s">
        <v>83</v>
      </c>
      <c r="N5" s="15"/>
      <c r="O5" s="16">
        <v>-460.25</v>
      </c>
      <c r="P5" s="16">
        <v>-415.24125000000095</v>
      </c>
      <c r="Q5" s="16">
        <v>-599.64125000000058</v>
      </c>
      <c r="R5" s="16">
        <v>-620.93999999999869</v>
      </c>
      <c r="S5" s="16">
        <v>-794.68999999999869</v>
      </c>
      <c r="T5" s="16">
        <v>-921.38000000000102</v>
      </c>
      <c r="U5" s="16">
        <v>-967.99625000000015</v>
      </c>
      <c r="V5" s="16">
        <v>-1007.9025000000001</v>
      </c>
      <c r="W5" s="16">
        <v>-1251.7287500000002</v>
      </c>
      <c r="X5" s="16">
        <v>-919.06249999999636</v>
      </c>
      <c r="Y5" s="16">
        <v>-208.03250000000116</v>
      </c>
      <c r="Z5" s="16">
        <v>-41.717499999998836</v>
      </c>
      <c r="AA5" s="16">
        <v>-324.84749999999985</v>
      </c>
      <c r="AB5" s="16">
        <v>-324.99625000000015</v>
      </c>
      <c r="AC5" s="16">
        <v>-596.12249999999767</v>
      </c>
      <c r="AD5" s="16">
        <v>-289.91999999999825</v>
      </c>
      <c r="AE5" s="16">
        <v>-268.33750000000146</v>
      </c>
      <c r="AF5" s="16">
        <v>-205.36249999999927</v>
      </c>
      <c r="AG5" s="15"/>
      <c r="AH5" s="30">
        <f>AVERAGE(O5:AF5)</f>
        <v>-567.67604166666626</v>
      </c>
      <c r="AI5" s="33">
        <f t="shared" ref="AI5:AI7" si="3">AH5-AH$8</f>
        <v>-560.54673245614026</v>
      </c>
    </row>
    <row r="6" spans="1:35" x14ac:dyDescent="0.25">
      <c r="A6" s="3" t="s">
        <v>3</v>
      </c>
      <c r="B6" s="3">
        <v>9578.41</v>
      </c>
      <c r="C6" s="11">
        <f t="shared" si="2"/>
        <v>9135.7624999999989</v>
      </c>
      <c r="D6" s="11">
        <f t="shared" ref="D6:D69" si="4">AVERAGE(C5:C6)</f>
        <v>9079.0537499999991</v>
      </c>
      <c r="E6" s="13">
        <f t="shared" ref="E6:E69" si="5">B6-D6</f>
        <v>499.35625000000073</v>
      </c>
      <c r="F6" s="11">
        <f>AI7</f>
        <v>856.60674342105324</v>
      </c>
      <c r="G6" s="13">
        <f t="shared" si="0"/>
        <v>8721.8032565789472</v>
      </c>
      <c r="H6" s="21"/>
      <c r="I6" s="22">
        <f t="shared" ref="I6:I69" si="6">B6/D6</f>
        <v>1.055000913503789</v>
      </c>
      <c r="J6" s="22">
        <f>AI14</f>
        <v>1.0554787622159703</v>
      </c>
      <c r="K6" s="13">
        <f t="shared" si="1"/>
        <v>9074.9433744078324</v>
      </c>
      <c r="L6" s="1"/>
      <c r="M6" s="14" t="s">
        <v>82</v>
      </c>
      <c r="N6" s="16">
        <v>990.44375000000036</v>
      </c>
      <c r="O6" s="16">
        <v>1079.5087499999991</v>
      </c>
      <c r="P6" s="16">
        <v>1078.4487499999996</v>
      </c>
      <c r="Q6" s="16">
        <v>1206.838749999999</v>
      </c>
      <c r="R6" s="16">
        <v>1437.6624999999985</v>
      </c>
      <c r="S6" s="16">
        <v>1443.1924999999992</v>
      </c>
      <c r="T6" s="16">
        <v>1427.9974999999995</v>
      </c>
      <c r="U6" s="16">
        <v>1590.8912500000006</v>
      </c>
      <c r="V6" s="16">
        <v>2121.7162499999977</v>
      </c>
      <c r="W6" s="16">
        <v>1880.1762500000004</v>
      </c>
      <c r="X6" s="16">
        <v>1753.6550000000025</v>
      </c>
      <c r="Y6" s="16">
        <v>1249.4012500000026</v>
      </c>
      <c r="Z6" s="16">
        <v>1232.2037500000006</v>
      </c>
      <c r="AA6" s="16">
        <v>1400.4124999999985</v>
      </c>
      <c r="AB6" s="16">
        <v>1528.4512500000019</v>
      </c>
      <c r="AC6" s="16">
        <v>1413.8675000000003</v>
      </c>
      <c r="AD6" s="16">
        <v>1099.3125</v>
      </c>
      <c r="AE6" s="16">
        <v>1117.5749999999971</v>
      </c>
      <c r="AF6" s="16">
        <v>1054.9874999999993</v>
      </c>
      <c r="AG6" s="15"/>
      <c r="AH6" s="30">
        <f>AVERAGE(N6:AF6)</f>
        <v>1374.0390789473684</v>
      </c>
      <c r="AI6" s="23">
        <f t="shared" si="3"/>
        <v>1381.1683881578942</v>
      </c>
    </row>
    <row r="7" spans="1:35" x14ac:dyDescent="0.25">
      <c r="A7" s="3" t="s">
        <v>4</v>
      </c>
      <c r="B7" s="3">
        <v>8103.37</v>
      </c>
      <c r="C7" s="11">
        <f t="shared" si="2"/>
        <v>9267.8449999999993</v>
      </c>
      <c r="D7" s="11">
        <f t="shared" si="4"/>
        <v>9201.8037499999991</v>
      </c>
      <c r="E7" s="13">
        <f t="shared" si="5"/>
        <v>-1098.4337499999992</v>
      </c>
      <c r="F7" s="11">
        <v>-1677.2283991228073</v>
      </c>
      <c r="G7" s="13">
        <f t="shared" si="0"/>
        <v>9780.5983991228077</v>
      </c>
      <c r="H7" s="21"/>
      <c r="I7" s="22">
        <f t="shared" si="6"/>
        <v>0.88062843113775391</v>
      </c>
      <c r="J7" s="22">
        <v>0.89161719083493984</v>
      </c>
      <c r="K7" s="13">
        <f t="shared" si="1"/>
        <v>9088.3958758261888</v>
      </c>
      <c r="L7" s="1"/>
      <c r="M7" s="14" t="s">
        <v>84</v>
      </c>
      <c r="N7" s="16">
        <v>499.35625000000073</v>
      </c>
      <c r="O7" s="16">
        <v>551.74375000000146</v>
      </c>
      <c r="P7" s="16">
        <v>597.60375000000022</v>
      </c>
      <c r="Q7" s="16">
        <v>672.59750000000167</v>
      </c>
      <c r="R7" s="16">
        <v>835.67375000000175</v>
      </c>
      <c r="S7" s="16">
        <v>1024.4512499999983</v>
      </c>
      <c r="T7" s="16">
        <v>1289.7075000000004</v>
      </c>
      <c r="U7" s="16">
        <v>1069.1162500000009</v>
      </c>
      <c r="V7" s="16">
        <v>1396.5950000000048</v>
      </c>
      <c r="W7" s="16">
        <v>1248.0149999999994</v>
      </c>
      <c r="X7" s="16">
        <v>1498.4375</v>
      </c>
      <c r="Y7" s="16">
        <v>1022.5662500000035</v>
      </c>
      <c r="Z7" s="16">
        <v>625.95375000000422</v>
      </c>
      <c r="AA7" s="16">
        <v>368.82124999999724</v>
      </c>
      <c r="AB7" s="16">
        <v>845.83000000000175</v>
      </c>
      <c r="AC7" s="16">
        <v>676.22750000000087</v>
      </c>
      <c r="AD7" s="16">
        <v>563.54999999999927</v>
      </c>
      <c r="AE7" s="16">
        <v>714.5625</v>
      </c>
      <c r="AF7" s="16">
        <v>639.26250000000073</v>
      </c>
      <c r="AG7" s="15"/>
      <c r="AH7" s="30">
        <f>AVERAGE(N7:AF7)</f>
        <v>849.47743421052724</v>
      </c>
      <c r="AI7" s="33">
        <f t="shared" si="3"/>
        <v>856.60674342105324</v>
      </c>
    </row>
    <row r="8" spans="1:35" x14ac:dyDescent="0.25">
      <c r="A8" s="3" t="s">
        <v>5</v>
      </c>
      <c r="B8" s="3">
        <v>8872.119999999999</v>
      </c>
      <c r="C8" s="11">
        <f t="shared" si="2"/>
        <v>9396.8950000000004</v>
      </c>
      <c r="D8" s="11">
        <f t="shared" si="4"/>
        <v>9332.369999999999</v>
      </c>
      <c r="E8" s="13">
        <f t="shared" si="5"/>
        <v>-460.25</v>
      </c>
      <c r="F8" s="11">
        <v>-560.54673245614026</v>
      </c>
      <c r="G8" s="13">
        <f t="shared" si="0"/>
        <v>9432.6667324561386</v>
      </c>
      <c r="H8" s="21"/>
      <c r="I8" s="22">
        <f t="shared" si="6"/>
        <v>0.95068240972014606</v>
      </c>
      <c r="J8" s="22">
        <v>0.96169302407247925</v>
      </c>
      <c r="K8" s="13">
        <f t="shared" si="1"/>
        <v>9225.5218431649355</v>
      </c>
      <c r="L8" s="1"/>
      <c r="AD8" t="s">
        <v>86</v>
      </c>
      <c r="AH8" s="31">
        <f>AVERAGE(AH4:AH7)</f>
        <v>-7.129309210526003</v>
      </c>
      <c r="AI8" s="32">
        <f>SUM(AI4:AI7)</f>
        <v>0</v>
      </c>
    </row>
    <row r="9" spans="1:35" x14ac:dyDescent="0.25">
      <c r="A9" s="3" t="s">
        <v>6</v>
      </c>
      <c r="B9" s="3">
        <v>10517.48</v>
      </c>
      <c r="C9" s="11">
        <f t="shared" si="2"/>
        <v>9479.0475000000006</v>
      </c>
      <c r="D9" s="11">
        <f t="shared" si="4"/>
        <v>9437.9712500000005</v>
      </c>
      <c r="E9" s="13">
        <f t="shared" si="5"/>
        <v>1079.5087499999991</v>
      </c>
      <c r="F9" s="11">
        <v>1381.1683881578942</v>
      </c>
      <c r="G9" s="13">
        <f t="shared" si="0"/>
        <v>9136.3116118421058</v>
      </c>
      <c r="H9" s="21"/>
      <c r="I9" s="22">
        <f t="shared" si="6"/>
        <v>1.1143793217212861</v>
      </c>
      <c r="J9" s="22">
        <v>1.0912110228766103</v>
      </c>
      <c r="K9" s="13">
        <f t="shared" si="1"/>
        <v>9638.3557162703564</v>
      </c>
      <c r="L9" s="1"/>
    </row>
    <row r="10" spans="1:35" x14ac:dyDescent="0.25">
      <c r="A10" s="3" t="s">
        <v>7</v>
      </c>
      <c r="B10" s="3">
        <v>10094.61</v>
      </c>
      <c r="C10" s="11">
        <f t="shared" si="2"/>
        <v>9606.6849999999995</v>
      </c>
      <c r="D10" s="11">
        <f t="shared" si="4"/>
        <v>9542.8662499999991</v>
      </c>
      <c r="E10" s="13">
        <f t="shared" si="5"/>
        <v>551.74375000000146</v>
      </c>
      <c r="F10" s="11">
        <v>856.60674342105324</v>
      </c>
      <c r="G10" s="13">
        <f t="shared" si="0"/>
        <v>9238.0032565789479</v>
      </c>
      <c r="H10" s="21"/>
      <c r="I10" s="22">
        <f t="shared" si="6"/>
        <v>1.0578174036547983</v>
      </c>
      <c r="J10" s="22">
        <v>1.0554787622159703</v>
      </c>
      <c r="K10" s="13">
        <f t="shared" si="1"/>
        <v>9564.0105337661535</v>
      </c>
      <c r="L10" s="1"/>
      <c r="M10" s="12"/>
      <c r="N10" s="14">
        <v>2000</v>
      </c>
      <c r="O10" s="14">
        <v>2001</v>
      </c>
      <c r="P10" s="14">
        <v>2002</v>
      </c>
      <c r="Q10" s="14">
        <v>2003</v>
      </c>
      <c r="R10" s="14">
        <v>2004</v>
      </c>
      <c r="S10" s="14">
        <v>2005</v>
      </c>
      <c r="T10" s="14">
        <v>2006</v>
      </c>
      <c r="U10" s="14">
        <v>2007</v>
      </c>
      <c r="V10" s="14">
        <v>2008</v>
      </c>
      <c r="W10" s="14">
        <v>2009</v>
      </c>
      <c r="X10" s="14">
        <v>2010</v>
      </c>
      <c r="Y10" s="14">
        <v>2011</v>
      </c>
      <c r="Z10" s="14">
        <v>2012</v>
      </c>
      <c r="AA10" s="14">
        <v>2013</v>
      </c>
      <c r="AB10" s="14">
        <v>2014</v>
      </c>
      <c r="AC10" s="14">
        <v>2015</v>
      </c>
      <c r="AD10" s="14">
        <v>2016</v>
      </c>
      <c r="AE10" s="14">
        <v>2017</v>
      </c>
      <c r="AF10" s="14">
        <v>2018</v>
      </c>
      <c r="AG10" s="14">
        <v>2019</v>
      </c>
    </row>
    <row r="11" spans="1:35" x14ac:dyDescent="0.25">
      <c r="A11" s="3" t="s">
        <v>8</v>
      </c>
      <c r="B11" s="3">
        <v>8431.98</v>
      </c>
      <c r="C11" s="11">
        <f t="shared" si="2"/>
        <v>9729.0825000000004</v>
      </c>
      <c r="D11" s="11">
        <f t="shared" si="4"/>
        <v>9667.8837500000009</v>
      </c>
      <c r="E11" s="13">
        <f t="shared" si="5"/>
        <v>-1235.9037500000013</v>
      </c>
      <c r="F11" s="11">
        <v>-1677.2283991228073</v>
      </c>
      <c r="G11" s="13">
        <f t="shared" si="0"/>
        <v>10109.208399122806</v>
      </c>
      <c r="H11" s="21"/>
      <c r="I11" s="22">
        <f t="shared" si="6"/>
        <v>0.87216398314677701</v>
      </c>
      <c r="J11" s="22">
        <v>0.89161719083493984</v>
      </c>
      <c r="K11" s="13">
        <f t="shared" si="1"/>
        <v>9456.9509052466947</v>
      </c>
      <c r="L11" s="1"/>
      <c r="M11" s="14" t="s">
        <v>81</v>
      </c>
      <c r="O11" s="22">
        <v>0.88062843113775391</v>
      </c>
      <c r="P11" s="22">
        <v>0.87216398314677701</v>
      </c>
      <c r="Q11" s="22">
        <v>0.87407985461751925</v>
      </c>
      <c r="R11" s="22">
        <v>0.87198633759291844</v>
      </c>
      <c r="S11" s="22">
        <v>0.86991360804780493</v>
      </c>
      <c r="T11" s="22">
        <v>0.88031471031615471</v>
      </c>
      <c r="U11" s="22">
        <v>0.87733997494056826</v>
      </c>
      <c r="V11" s="22">
        <v>0.88957067923711675</v>
      </c>
      <c r="W11" s="22">
        <v>0.86803132077860223</v>
      </c>
      <c r="X11" s="22">
        <v>0.86851415950522526</v>
      </c>
      <c r="Y11" s="22">
        <v>0.88231940001933185</v>
      </c>
      <c r="Z11" s="22">
        <v>0.89394574012010719</v>
      </c>
      <c r="AA11" s="22">
        <v>0.92125197050199681</v>
      </c>
      <c r="AB11" s="22">
        <v>0.92244659776100979</v>
      </c>
      <c r="AC11" s="22">
        <v>0.91450007482462792</v>
      </c>
      <c r="AD11" s="22">
        <v>0.91264338341744811</v>
      </c>
      <c r="AE11" s="22">
        <v>0.91651133194903489</v>
      </c>
      <c r="AF11" s="22">
        <v>0.92748806890565494</v>
      </c>
      <c r="AH11" s="30">
        <f>AVERAGE(O11:AF11)</f>
        <v>0.89131386815664748</v>
      </c>
      <c r="AI11" s="30">
        <f>AH11/AH$15</f>
        <v>0.89161719083493984</v>
      </c>
    </row>
    <row r="12" spans="1:35" x14ac:dyDescent="0.25">
      <c r="A12" s="3" t="s">
        <v>9</v>
      </c>
      <c r="B12" s="3">
        <v>9382.67</v>
      </c>
      <c r="C12" s="11">
        <f t="shared" si="2"/>
        <v>9866.74</v>
      </c>
      <c r="D12" s="11">
        <f t="shared" si="4"/>
        <v>9797.911250000001</v>
      </c>
      <c r="E12" s="13">
        <f t="shared" si="5"/>
        <v>-415.24125000000095</v>
      </c>
      <c r="F12" s="11">
        <v>-560.54673245614026</v>
      </c>
      <c r="G12" s="13">
        <f t="shared" si="0"/>
        <v>9943.2167324561397</v>
      </c>
      <c r="H12" s="21"/>
      <c r="I12" s="22">
        <f t="shared" si="6"/>
        <v>0.95761941097394598</v>
      </c>
      <c r="J12" s="22">
        <v>0.96169302407247925</v>
      </c>
      <c r="K12" s="13">
        <f t="shared" si="1"/>
        <v>9756.4085057695738</v>
      </c>
      <c r="L12" s="21"/>
      <c r="M12" s="14" t="s">
        <v>83</v>
      </c>
      <c r="O12" s="22">
        <v>0.95068240972014606</v>
      </c>
      <c r="P12" s="22">
        <v>0.95761941097394598</v>
      </c>
      <c r="Q12" s="22">
        <v>0.94255969433054276</v>
      </c>
      <c r="R12" s="22">
        <v>0.94642589061542848</v>
      </c>
      <c r="S12" s="22">
        <v>0.93739463227253972</v>
      </c>
      <c r="T12" s="22">
        <v>0.93400584749246851</v>
      </c>
      <c r="U12" s="22">
        <v>0.93644163191010132</v>
      </c>
      <c r="V12" s="22">
        <v>0.93988490244889833</v>
      </c>
      <c r="W12" s="22">
        <v>0.92614620070180742</v>
      </c>
      <c r="X12" s="22">
        <v>0.94906709482865292</v>
      </c>
      <c r="Y12" s="22">
        <v>0.9892063062162092</v>
      </c>
      <c r="Z12" s="22">
        <v>0.99787420875201271</v>
      </c>
      <c r="AA12" s="22">
        <v>0.98361720602499092</v>
      </c>
      <c r="AB12" s="22">
        <v>0.98381263531781304</v>
      </c>
      <c r="AC12" s="22">
        <v>0.96941362027655242</v>
      </c>
      <c r="AD12" s="22">
        <v>0.98468245900634643</v>
      </c>
      <c r="AE12" s="22">
        <v>0.98606121326596896</v>
      </c>
      <c r="AF12" s="22">
        <v>0.98969015233523172</v>
      </c>
      <c r="AH12" s="30">
        <f>AVERAGE(O12:AF12)</f>
        <v>0.96136586202720331</v>
      </c>
      <c r="AI12" s="30">
        <f t="shared" ref="AI12:AI14" si="7">AH12/AH$15</f>
        <v>0.96169302407247925</v>
      </c>
    </row>
    <row r="13" spans="1:35" x14ac:dyDescent="0.25">
      <c r="A13" s="3" t="s">
        <v>10</v>
      </c>
      <c r="B13" s="3">
        <v>11007.07</v>
      </c>
      <c r="C13" s="11">
        <f t="shared" si="2"/>
        <v>9990.5024999999987</v>
      </c>
      <c r="D13" s="11">
        <f t="shared" si="4"/>
        <v>9928.6212500000001</v>
      </c>
      <c r="E13" s="13">
        <f t="shared" si="5"/>
        <v>1078.4487499999996</v>
      </c>
      <c r="F13" s="11">
        <v>1381.1683881578942</v>
      </c>
      <c r="G13" s="13">
        <f t="shared" si="0"/>
        <v>9625.9016118421059</v>
      </c>
      <c r="H13" s="21"/>
      <c r="I13" s="22">
        <f t="shared" si="6"/>
        <v>1.1086201923555095</v>
      </c>
      <c r="J13" s="22">
        <v>1.0912110228766103</v>
      </c>
      <c r="K13" s="13">
        <f t="shared" si="1"/>
        <v>10087.022371698158</v>
      </c>
      <c r="L13" s="21"/>
      <c r="M13" s="14" t="s">
        <v>82</v>
      </c>
      <c r="N13" s="22">
        <v>1.1100651274176219</v>
      </c>
      <c r="O13" s="22">
        <v>1.1143793217212861</v>
      </c>
      <c r="P13" s="22">
        <v>1.1086201923555095</v>
      </c>
      <c r="Q13" s="22">
        <v>1.1131423570481602</v>
      </c>
      <c r="R13" s="22">
        <v>1.1209958325329223</v>
      </c>
      <c r="S13" s="22">
        <v>1.1108574114867293</v>
      </c>
      <c r="T13" s="22">
        <v>1.0999263321916077</v>
      </c>
      <c r="U13" s="22">
        <v>1.102286288577478</v>
      </c>
      <c r="V13" s="22">
        <v>1.1251138547554966</v>
      </c>
      <c r="W13" s="22">
        <v>1.1102790289111459</v>
      </c>
      <c r="X13" s="22">
        <v>1.0948824543572413</v>
      </c>
      <c r="Y13" s="22">
        <v>1.0645540320750912</v>
      </c>
      <c r="Z13" s="22">
        <v>1.0625362040672643</v>
      </c>
      <c r="AA13" s="22">
        <v>1.0706279636882507</v>
      </c>
      <c r="AB13" s="22">
        <v>1.0760510199950033</v>
      </c>
      <c r="AC13" s="22">
        <v>1.0732825861743902</v>
      </c>
      <c r="AD13" s="22">
        <v>1.0581841157264826</v>
      </c>
      <c r="AE13" s="22">
        <v>1.0573794374625356</v>
      </c>
      <c r="AF13" s="22">
        <v>1.0527926319628145</v>
      </c>
      <c r="AH13" s="30">
        <f>AVERAGE(N13:AF13)</f>
        <v>1.0908397996056334</v>
      </c>
      <c r="AI13" s="30">
        <f t="shared" si="7"/>
        <v>1.0912110228766103</v>
      </c>
    </row>
    <row r="14" spans="1:35" x14ac:dyDescent="0.25">
      <c r="A14" s="3" t="s">
        <v>11</v>
      </c>
      <c r="B14" s="3">
        <v>10645.24</v>
      </c>
      <c r="C14" s="11">
        <f t="shared" si="2"/>
        <v>10104.769999999999</v>
      </c>
      <c r="D14" s="11">
        <f t="shared" si="4"/>
        <v>10047.63625</v>
      </c>
      <c r="E14" s="13">
        <f t="shared" si="5"/>
        <v>597.60375000000022</v>
      </c>
      <c r="F14" s="11">
        <v>856.60674342105324</v>
      </c>
      <c r="G14" s="13">
        <f t="shared" si="0"/>
        <v>9788.6332565789471</v>
      </c>
      <c r="H14" s="21"/>
      <c r="I14" s="22">
        <f t="shared" si="6"/>
        <v>1.0594770486441525</v>
      </c>
      <c r="J14" s="22">
        <v>1.0554787622159703</v>
      </c>
      <c r="K14" s="13">
        <f t="shared" si="1"/>
        <v>10085.697961037504</v>
      </c>
      <c r="L14" s="21"/>
      <c r="M14" s="14" t="s">
        <v>84</v>
      </c>
      <c r="N14" s="22">
        <v>1.055000913503789</v>
      </c>
      <c r="O14" s="22">
        <v>1.0578174036547983</v>
      </c>
      <c r="P14" s="22">
        <v>1.0594770486441525</v>
      </c>
      <c r="Q14" s="22">
        <v>1.061610710190652</v>
      </c>
      <c r="R14" s="22">
        <v>1.0689552349338509</v>
      </c>
      <c r="S14" s="22">
        <v>1.0769507391368807</v>
      </c>
      <c r="T14" s="22">
        <v>1.0884536492919274</v>
      </c>
      <c r="U14" s="22">
        <v>1.0671413569887205</v>
      </c>
      <c r="V14" s="22">
        <v>1.0822938778757076</v>
      </c>
      <c r="W14" s="22">
        <v>1.0721181891964437</v>
      </c>
      <c r="X14" s="22">
        <v>1.0791630659441052</v>
      </c>
      <c r="Y14" s="22">
        <v>1.0524682903289058</v>
      </c>
      <c r="Z14" s="22">
        <v>1.0316364246303469</v>
      </c>
      <c r="AA14" s="22">
        <v>1.0185533018591784</v>
      </c>
      <c r="AB14" s="22">
        <v>1.0424117585413442</v>
      </c>
      <c r="AC14" s="22">
        <v>1.035254458990271</v>
      </c>
      <c r="AD14" s="22">
        <v>1.0297440444616859</v>
      </c>
      <c r="AE14" s="22">
        <v>1.0363032824416332</v>
      </c>
      <c r="AF14" s="22">
        <v>1.031920451346606</v>
      </c>
      <c r="AH14" s="30">
        <f>AVERAGE(N14:AF14)</f>
        <v>1.0551196948400527</v>
      </c>
      <c r="AI14" s="30">
        <f t="shared" si="7"/>
        <v>1.0554787622159703</v>
      </c>
    </row>
    <row r="15" spans="1:35" x14ac:dyDescent="0.25">
      <c r="A15" s="3" t="s">
        <v>12</v>
      </c>
      <c r="B15" s="3">
        <v>8927.0300000000007</v>
      </c>
      <c r="C15" s="11">
        <f t="shared" si="2"/>
        <v>10321.35</v>
      </c>
      <c r="D15" s="11">
        <f t="shared" si="4"/>
        <v>10213.06</v>
      </c>
      <c r="E15" s="13">
        <f t="shared" si="5"/>
        <v>-1286.0299999999988</v>
      </c>
      <c r="F15" s="11">
        <v>-1677.2283991228073</v>
      </c>
      <c r="G15" s="13">
        <f t="shared" si="0"/>
        <v>10604.258399122808</v>
      </c>
      <c r="H15" s="21"/>
      <c r="I15" s="22">
        <f t="shared" si="6"/>
        <v>0.87407985461751925</v>
      </c>
      <c r="J15" s="22">
        <v>0.89161719083493984</v>
      </c>
      <c r="K15" s="13">
        <f t="shared" si="1"/>
        <v>10012.177974765644</v>
      </c>
      <c r="L15" s="21"/>
      <c r="AH15" s="30">
        <f>AVERAGE(AH11:AH14)</f>
        <v>0.99965980615738426</v>
      </c>
      <c r="AI15" s="30">
        <f>SUM(AI11:AI14)</f>
        <v>3.9999999999999996</v>
      </c>
    </row>
    <row r="16" spans="1:35" x14ac:dyDescent="0.25">
      <c r="A16" s="3" t="s">
        <v>13</v>
      </c>
      <c r="B16" s="3">
        <v>9839.74</v>
      </c>
      <c r="C16" s="11">
        <f t="shared" si="2"/>
        <v>10557.4125</v>
      </c>
      <c r="D16" s="11">
        <f t="shared" si="4"/>
        <v>10439.38125</v>
      </c>
      <c r="E16" s="13">
        <f t="shared" si="5"/>
        <v>-599.64125000000058</v>
      </c>
      <c r="F16" s="11">
        <v>-560.54673245614026</v>
      </c>
      <c r="G16" s="13">
        <f t="shared" si="0"/>
        <v>10400.286732456139</v>
      </c>
      <c r="H16" s="21"/>
      <c r="I16" s="22">
        <f t="shared" si="6"/>
        <v>0.94255969433054276</v>
      </c>
      <c r="J16" s="22">
        <v>0.96169302407247925</v>
      </c>
      <c r="K16" s="13">
        <f t="shared" si="1"/>
        <v>10231.68490744757</v>
      </c>
      <c r="L16" s="21"/>
    </row>
    <row r="17" spans="1:12" x14ac:dyDescent="0.25">
      <c r="A17" s="3" t="s">
        <v>14</v>
      </c>
      <c r="B17" s="3">
        <v>11873.39</v>
      </c>
      <c r="C17" s="11">
        <f t="shared" si="2"/>
        <v>10775.689999999999</v>
      </c>
      <c r="D17" s="11">
        <f t="shared" si="4"/>
        <v>10666.55125</v>
      </c>
      <c r="E17" s="13">
        <f t="shared" si="5"/>
        <v>1206.838749999999</v>
      </c>
      <c r="F17" s="11">
        <v>1381.1683881578942</v>
      </c>
      <c r="G17" s="13">
        <f t="shared" si="0"/>
        <v>10492.221611842106</v>
      </c>
      <c r="H17" s="21"/>
      <c r="I17" s="22">
        <f t="shared" si="6"/>
        <v>1.1131423570481602</v>
      </c>
      <c r="J17" s="22">
        <v>1.0912110228766103</v>
      </c>
      <c r="K17" s="13">
        <f t="shared" si="1"/>
        <v>10880.929307971803</v>
      </c>
      <c r="L17" s="21"/>
    </row>
    <row r="18" spans="1:12" x14ac:dyDescent="0.25">
      <c r="A18" s="3" t="s">
        <v>15</v>
      </c>
      <c r="B18" s="3">
        <v>11589.49</v>
      </c>
      <c r="C18" s="11">
        <f t="shared" si="2"/>
        <v>11058.094999999999</v>
      </c>
      <c r="D18" s="11">
        <f t="shared" si="4"/>
        <v>10916.892499999998</v>
      </c>
      <c r="E18" s="13">
        <f t="shared" si="5"/>
        <v>672.59750000000167</v>
      </c>
      <c r="F18" s="11">
        <v>856.60674342105324</v>
      </c>
      <c r="G18" s="13">
        <f t="shared" si="0"/>
        <v>10732.883256578947</v>
      </c>
      <c r="H18" s="21"/>
      <c r="I18" s="22">
        <f t="shared" si="6"/>
        <v>1.061610710190652</v>
      </c>
      <c r="J18" s="22">
        <v>1.0554787622159703</v>
      </c>
      <c r="K18" s="13">
        <f t="shared" si="1"/>
        <v>10980.315677473176</v>
      </c>
      <c r="L18" s="21"/>
    </row>
    <row r="19" spans="1:12" x14ac:dyDescent="0.25">
      <c r="A19" s="3" t="s">
        <v>16</v>
      </c>
      <c r="B19" s="3">
        <v>9800.14</v>
      </c>
      <c r="C19" s="11">
        <f t="shared" si="2"/>
        <v>11419.642499999998</v>
      </c>
      <c r="D19" s="11">
        <f t="shared" si="4"/>
        <v>11238.868749999998</v>
      </c>
      <c r="E19" s="13">
        <f t="shared" si="5"/>
        <v>-1438.7287499999984</v>
      </c>
      <c r="F19" s="11">
        <v>-1677.2283991228073</v>
      </c>
      <c r="G19" s="13">
        <f t="shared" si="0"/>
        <v>11477.368399122806</v>
      </c>
      <c r="H19" s="21"/>
      <c r="I19" s="22">
        <f t="shared" si="6"/>
        <v>0.87198633759291844</v>
      </c>
      <c r="J19" s="22">
        <v>0.89161719083493984</v>
      </c>
      <c r="K19" s="13">
        <f t="shared" si="1"/>
        <v>10991.421094991252</v>
      </c>
      <c r="L19" s="21"/>
    </row>
    <row r="20" spans="1:12" x14ac:dyDescent="0.25">
      <c r="A20" s="3" t="s">
        <v>17</v>
      </c>
      <c r="B20" s="3">
        <v>10969.36</v>
      </c>
      <c r="C20" s="11">
        <f t="shared" si="2"/>
        <v>11760.9575</v>
      </c>
      <c r="D20" s="11">
        <f t="shared" si="4"/>
        <v>11590.3</v>
      </c>
      <c r="E20" s="13">
        <f t="shared" si="5"/>
        <v>-620.93999999999869</v>
      </c>
      <c r="F20" s="11">
        <v>-560.54673245614026</v>
      </c>
      <c r="G20" s="13">
        <f t="shared" si="0"/>
        <v>11529.90673245614</v>
      </c>
      <c r="H20" s="21"/>
      <c r="I20" s="22">
        <f t="shared" si="6"/>
        <v>0.94642589061542848</v>
      </c>
      <c r="J20" s="22">
        <v>0.96169302407247925</v>
      </c>
      <c r="K20" s="13">
        <f t="shared" si="1"/>
        <v>11406.300893759297</v>
      </c>
      <c r="L20" s="21"/>
    </row>
    <row r="21" spans="1:12" x14ac:dyDescent="0.25">
      <c r="A21" s="3" t="s">
        <v>18</v>
      </c>
      <c r="B21" s="3">
        <v>13319.579999999998</v>
      </c>
      <c r="C21" s="11">
        <f t="shared" si="2"/>
        <v>12002.877500000001</v>
      </c>
      <c r="D21" s="11">
        <f t="shared" si="4"/>
        <v>11881.9175</v>
      </c>
      <c r="E21" s="13">
        <f t="shared" si="5"/>
        <v>1437.6624999999985</v>
      </c>
      <c r="F21" s="11">
        <v>1381.1683881578942</v>
      </c>
      <c r="G21" s="13">
        <f t="shared" si="0"/>
        <v>11938.411611842104</v>
      </c>
      <c r="H21" s="21"/>
      <c r="I21" s="22">
        <f t="shared" si="6"/>
        <v>1.1209958325329223</v>
      </c>
      <c r="J21" s="22">
        <v>1.0912110228766103</v>
      </c>
      <c r="K21" s="13">
        <f t="shared" si="1"/>
        <v>12206.236668034577</v>
      </c>
      <c r="L21" s="21"/>
    </row>
    <row r="22" spans="1:12" x14ac:dyDescent="0.25">
      <c r="A22" s="3" t="s">
        <v>19</v>
      </c>
      <c r="B22" s="3">
        <v>12954.75</v>
      </c>
      <c r="C22" s="11">
        <f t="shared" si="2"/>
        <v>12235.274999999998</v>
      </c>
      <c r="D22" s="11">
        <f t="shared" si="4"/>
        <v>12119.076249999998</v>
      </c>
      <c r="E22" s="13">
        <f t="shared" si="5"/>
        <v>835.67375000000175</v>
      </c>
      <c r="F22" s="11">
        <v>856.60674342105324</v>
      </c>
      <c r="G22" s="13">
        <f t="shared" si="0"/>
        <v>12098.143256578947</v>
      </c>
      <c r="H22" s="21"/>
      <c r="I22" s="22">
        <f t="shared" si="6"/>
        <v>1.0689552349338509</v>
      </c>
      <c r="J22" s="22">
        <v>1.0554787622159703</v>
      </c>
      <c r="K22" s="13">
        <f t="shared" si="1"/>
        <v>12273.813992051904</v>
      </c>
      <c r="L22" s="21"/>
    </row>
    <row r="23" spans="1:12" x14ac:dyDescent="0.25">
      <c r="A23" s="3" t="s">
        <v>20</v>
      </c>
      <c r="B23" s="3">
        <v>10767.82</v>
      </c>
      <c r="C23" s="11">
        <f t="shared" si="2"/>
        <v>12520.792500000001</v>
      </c>
      <c r="D23" s="11">
        <f t="shared" si="4"/>
        <v>12378.033749999999</v>
      </c>
      <c r="E23" s="13">
        <f t="shared" si="5"/>
        <v>-1610.213749999999</v>
      </c>
      <c r="F23" s="11">
        <v>-1677.2283991228073</v>
      </c>
      <c r="G23" s="13">
        <f t="shared" si="0"/>
        <v>12445.048399122807</v>
      </c>
      <c r="H23" s="21"/>
      <c r="I23" s="22">
        <f t="shared" si="6"/>
        <v>0.86991360804780493</v>
      </c>
      <c r="J23" s="22">
        <v>0.89161719083493984</v>
      </c>
      <c r="K23" s="13">
        <f t="shared" si="1"/>
        <v>12076.729913559268</v>
      </c>
      <c r="L23" s="21"/>
    </row>
    <row r="24" spans="1:12" x14ac:dyDescent="0.25">
      <c r="A24" s="3" t="s">
        <v>21</v>
      </c>
      <c r="B24" s="3">
        <v>11898.95</v>
      </c>
      <c r="C24" s="11">
        <f t="shared" si="2"/>
        <v>12866.487499999999</v>
      </c>
      <c r="D24" s="11">
        <f t="shared" si="4"/>
        <v>12693.64</v>
      </c>
      <c r="E24" s="13">
        <f t="shared" si="5"/>
        <v>-794.68999999999869</v>
      </c>
      <c r="F24" s="11">
        <v>-560.54673245614026</v>
      </c>
      <c r="G24" s="13">
        <f t="shared" si="0"/>
        <v>12459.49673245614</v>
      </c>
      <c r="H24" s="21"/>
      <c r="I24" s="22">
        <f t="shared" si="6"/>
        <v>0.93739463227253972</v>
      </c>
      <c r="J24" s="22">
        <v>0.96169302407247925</v>
      </c>
      <c r="K24" s="13">
        <f t="shared" si="1"/>
        <v>12372.919114679178</v>
      </c>
      <c r="L24" s="21"/>
    </row>
    <row r="25" spans="1:12" x14ac:dyDescent="0.25">
      <c r="A25" s="3" t="s">
        <v>22</v>
      </c>
      <c r="B25" s="3">
        <v>14461.65</v>
      </c>
      <c r="C25" s="11">
        <f t="shared" si="2"/>
        <v>13170.4275</v>
      </c>
      <c r="D25" s="11">
        <f t="shared" si="4"/>
        <v>13018.4575</v>
      </c>
      <c r="E25" s="13">
        <f t="shared" si="5"/>
        <v>1443.1924999999992</v>
      </c>
      <c r="F25" s="11">
        <v>1381.1683881578942</v>
      </c>
      <c r="G25" s="13">
        <f t="shared" si="0"/>
        <v>13080.481611842106</v>
      </c>
      <c r="H25" s="21"/>
      <c r="I25" s="22">
        <f t="shared" si="6"/>
        <v>1.1108574114867293</v>
      </c>
      <c r="J25" s="22">
        <v>1.0912110228766103</v>
      </c>
      <c r="K25" s="13">
        <f t="shared" si="1"/>
        <v>13252.844497370206</v>
      </c>
      <c r="L25" s="21"/>
    </row>
    <row r="26" spans="1:12" x14ac:dyDescent="0.25">
      <c r="A26" s="3" t="s">
        <v>23</v>
      </c>
      <c r="B26" s="3">
        <v>14337.529999999999</v>
      </c>
      <c r="C26" s="11">
        <f t="shared" si="2"/>
        <v>13455.73</v>
      </c>
      <c r="D26" s="11">
        <f t="shared" si="4"/>
        <v>13313.078750000001</v>
      </c>
      <c r="E26" s="13">
        <f t="shared" si="5"/>
        <v>1024.4512499999983</v>
      </c>
      <c r="F26" s="11">
        <v>856.60674342105324</v>
      </c>
      <c r="G26" s="13">
        <f t="shared" si="0"/>
        <v>13480.923256578946</v>
      </c>
      <c r="H26" s="21"/>
      <c r="I26" s="22">
        <f t="shared" si="6"/>
        <v>1.0769507391368807</v>
      </c>
      <c r="J26" s="22">
        <v>1.0554787622159703</v>
      </c>
      <c r="K26" s="13">
        <f t="shared" si="1"/>
        <v>13583.911408978476</v>
      </c>
      <c r="L26" s="21"/>
    </row>
    <row r="27" spans="1:12" x14ac:dyDescent="0.25">
      <c r="A27" s="3" t="s">
        <v>24</v>
      </c>
      <c r="B27" s="3">
        <v>11983.58</v>
      </c>
      <c r="C27" s="11">
        <f t="shared" si="2"/>
        <v>13769.942500000001</v>
      </c>
      <c r="D27" s="11">
        <f t="shared" si="4"/>
        <v>13612.83625</v>
      </c>
      <c r="E27" s="13">
        <f t="shared" si="5"/>
        <v>-1629.2562500000004</v>
      </c>
      <c r="F27" s="11">
        <v>-1677.2283991228073</v>
      </c>
      <c r="G27" s="13">
        <f t="shared" si="0"/>
        <v>13660.808399122807</v>
      </c>
      <c r="H27" s="21"/>
      <c r="I27" s="22">
        <f t="shared" si="6"/>
        <v>0.88031471031615471</v>
      </c>
      <c r="J27" s="22">
        <v>0.89161719083493984</v>
      </c>
      <c r="K27" s="13">
        <f t="shared" si="1"/>
        <v>13440.274731331929</v>
      </c>
      <c r="L27" s="21"/>
    </row>
    <row r="28" spans="1:12" x14ac:dyDescent="0.25">
      <c r="A28" s="3" t="s">
        <v>25</v>
      </c>
      <c r="B28" s="3">
        <v>13040.16</v>
      </c>
      <c r="C28" s="11">
        <f t="shared" si="2"/>
        <v>14153.137500000001</v>
      </c>
      <c r="D28" s="11">
        <f t="shared" si="4"/>
        <v>13961.54</v>
      </c>
      <c r="E28" s="13">
        <f t="shared" si="5"/>
        <v>-921.38000000000102</v>
      </c>
      <c r="F28" s="11">
        <v>-560.54673245614026</v>
      </c>
      <c r="G28" s="13">
        <f t="shared" si="0"/>
        <v>13600.706732456139</v>
      </c>
      <c r="H28" s="21"/>
      <c r="I28" s="22">
        <f t="shared" si="6"/>
        <v>0.93400584749246851</v>
      </c>
      <c r="J28" s="22">
        <v>0.96169302407247925</v>
      </c>
      <c r="K28" s="13">
        <f t="shared" si="1"/>
        <v>13559.586763745945</v>
      </c>
      <c r="L28" s="21"/>
    </row>
    <row r="29" spans="1:12" x14ac:dyDescent="0.25">
      <c r="A29" s="3" t="s">
        <v>26</v>
      </c>
      <c r="B29" s="3">
        <v>15718.5</v>
      </c>
      <c r="C29" s="11">
        <f t="shared" si="2"/>
        <v>14427.8675</v>
      </c>
      <c r="D29" s="11">
        <f t="shared" si="4"/>
        <v>14290.502500000001</v>
      </c>
      <c r="E29" s="13">
        <f t="shared" si="5"/>
        <v>1427.9974999999995</v>
      </c>
      <c r="F29" s="11">
        <v>1381.1683881578942</v>
      </c>
      <c r="G29" s="13">
        <f t="shared" si="0"/>
        <v>14337.331611842106</v>
      </c>
      <c r="H29" s="21"/>
      <c r="I29" s="22">
        <f t="shared" si="6"/>
        <v>1.0999263321916077</v>
      </c>
      <c r="J29" s="22">
        <v>1.0912110228766103</v>
      </c>
      <c r="K29" s="13">
        <f t="shared" si="1"/>
        <v>14404.638214305671</v>
      </c>
      <c r="L29" s="21"/>
    </row>
    <row r="30" spans="1:12" x14ac:dyDescent="0.25">
      <c r="A30" s="3" t="s">
        <v>27</v>
      </c>
      <c r="B30" s="3">
        <v>15870.310000000001</v>
      </c>
      <c r="C30" s="11">
        <f t="shared" si="2"/>
        <v>14733.3375</v>
      </c>
      <c r="D30" s="11">
        <f t="shared" si="4"/>
        <v>14580.602500000001</v>
      </c>
      <c r="E30" s="13">
        <f t="shared" si="5"/>
        <v>1289.7075000000004</v>
      </c>
      <c r="F30" s="11">
        <v>856.60674342105324</v>
      </c>
      <c r="G30" s="13">
        <f t="shared" si="0"/>
        <v>15013.703256578949</v>
      </c>
      <c r="H30" s="21"/>
      <c r="I30" s="22">
        <f t="shared" si="6"/>
        <v>1.0884536492919274</v>
      </c>
      <c r="J30" s="22">
        <v>1.0554787622159703</v>
      </c>
      <c r="K30" s="13">
        <f t="shared" si="1"/>
        <v>15036.124428198249</v>
      </c>
      <c r="L30" s="21"/>
    </row>
    <row r="31" spans="1:12" x14ac:dyDescent="0.25">
      <c r="A31" s="3" t="s">
        <v>28</v>
      </c>
      <c r="B31" s="3">
        <v>13082.5</v>
      </c>
      <c r="C31" s="11">
        <f t="shared" si="2"/>
        <v>15089.764999999999</v>
      </c>
      <c r="D31" s="11">
        <f t="shared" si="4"/>
        <v>14911.55125</v>
      </c>
      <c r="E31" s="13">
        <f t="shared" si="5"/>
        <v>-1829.0512500000004</v>
      </c>
      <c r="F31" s="11">
        <v>-1677.2283991228073</v>
      </c>
      <c r="G31" s="13">
        <f t="shared" si="0"/>
        <v>14759.728399122807</v>
      </c>
      <c r="H31" s="21"/>
      <c r="I31" s="22">
        <f t="shared" si="6"/>
        <v>0.87733997494056826</v>
      </c>
      <c r="J31" s="22">
        <v>0.89161719083493984</v>
      </c>
      <c r="K31" s="13">
        <f t="shared" si="1"/>
        <v>14672.776763926135</v>
      </c>
      <c r="L31" s="21"/>
    </row>
    <row r="32" spans="1:12" x14ac:dyDescent="0.25">
      <c r="A32" s="3" t="s">
        <v>29</v>
      </c>
      <c r="B32" s="3">
        <v>14262.039999999999</v>
      </c>
      <c r="C32" s="11">
        <f t="shared" si="2"/>
        <v>15370.307499999999</v>
      </c>
      <c r="D32" s="11">
        <f t="shared" si="4"/>
        <v>15230.036249999999</v>
      </c>
      <c r="E32" s="13">
        <f t="shared" si="5"/>
        <v>-967.99625000000015</v>
      </c>
      <c r="F32" s="11">
        <v>-560.54673245614026</v>
      </c>
      <c r="G32" s="13">
        <f t="shared" si="0"/>
        <v>14822.586732456139</v>
      </c>
      <c r="H32" s="21"/>
      <c r="I32" s="22">
        <f t="shared" si="6"/>
        <v>0.93644163191010132</v>
      </c>
      <c r="J32" s="22">
        <v>0.96169302407247925</v>
      </c>
      <c r="K32" s="13">
        <f t="shared" si="1"/>
        <v>14830.137728986087</v>
      </c>
      <c r="L32" s="21"/>
    </row>
    <row r="33" spans="1:12" x14ac:dyDescent="0.25">
      <c r="A33" s="3" t="s">
        <v>30</v>
      </c>
      <c r="B33" s="3">
        <v>17144.21</v>
      </c>
      <c r="C33" s="11">
        <f t="shared" si="2"/>
        <v>15736.329999999998</v>
      </c>
      <c r="D33" s="11">
        <f t="shared" si="4"/>
        <v>15553.318749999999</v>
      </c>
      <c r="E33" s="13">
        <f t="shared" si="5"/>
        <v>1590.8912500000006</v>
      </c>
      <c r="F33" s="11">
        <v>1381.1683881578942</v>
      </c>
      <c r="G33" s="13">
        <f t="shared" si="0"/>
        <v>15763.041611842105</v>
      </c>
      <c r="H33" s="21"/>
      <c r="I33" s="22">
        <f t="shared" si="6"/>
        <v>1.102286288577478</v>
      </c>
      <c r="J33" s="22">
        <v>1.0912110228766103</v>
      </c>
      <c r="K33" s="13">
        <f t="shared" si="1"/>
        <v>15711.177435511112</v>
      </c>
      <c r="L33" s="21"/>
    </row>
    <row r="34" spans="1:12" x14ac:dyDescent="0.25">
      <c r="A34" s="3" t="s">
        <v>31</v>
      </c>
      <c r="B34" s="3">
        <v>16992.48</v>
      </c>
      <c r="C34" s="11">
        <f t="shared" si="2"/>
        <v>16110.397499999999</v>
      </c>
      <c r="D34" s="11">
        <f t="shared" si="4"/>
        <v>15923.363749999999</v>
      </c>
      <c r="E34" s="13">
        <f t="shared" si="5"/>
        <v>1069.1162500000009</v>
      </c>
      <c r="F34" s="11">
        <v>856.60674342105324</v>
      </c>
      <c r="G34" s="13">
        <f t="shared" si="0"/>
        <v>16135.873256578947</v>
      </c>
      <c r="H34" s="21"/>
      <c r="I34" s="22">
        <f t="shared" si="6"/>
        <v>1.0671413569887205</v>
      </c>
      <c r="J34" s="22">
        <v>1.0554787622159703</v>
      </c>
      <c r="K34" s="13">
        <f t="shared" si="1"/>
        <v>16099.310197700621</v>
      </c>
      <c r="L34" s="21"/>
    </row>
    <row r="35" spans="1:12" x14ac:dyDescent="0.25">
      <c r="A35" s="3" t="s">
        <v>32</v>
      </c>
      <c r="B35" s="3">
        <v>14546.59</v>
      </c>
      <c r="C35" s="11">
        <f t="shared" si="2"/>
        <v>16594.345000000001</v>
      </c>
      <c r="D35" s="11">
        <f t="shared" si="4"/>
        <v>16352.37125</v>
      </c>
      <c r="E35" s="13">
        <f t="shared" si="5"/>
        <v>-1805.78125</v>
      </c>
      <c r="F35" s="11">
        <v>-1677.2283991228073</v>
      </c>
      <c r="G35" s="13">
        <f t="shared" si="0"/>
        <v>16223.818399122807</v>
      </c>
      <c r="H35" s="21"/>
      <c r="I35" s="22">
        <f t="shared" si="6"/>
        <v>0.88957067923711675</v>
      </c>
      <c r="J35" s="22">
        <v>0.89161719083493984</v>
      </c>
      <c r="K35" s="13">
        <f t="shared" si="1"/>
        <v>16314.837970293162</v>
      </c>
      <c r="L35" s="21"/>
    </row>
    <row r="36" spans="1:12" x14ac:dyDescent="0.25">
      <c r="A36" s="3" t="s">
        <v>33</v>
      </c>
      <c r="B36" s="3">
        <v>15758.310000000001</v>
      </c>
      <c r="C36" s="11">
        <f t="shared" si="2"/>
        <v>16938.080000000002</v>
      </c>
      <c r="D36" s="11">
        <f t="shared" si="4"/>
        <v>16766.212500000001</v>
      </c>
      <c r="E36" s="13">
        <f t="shared" si="5"/>
        <v>-1007.9025000000001</v>
      </c>
      <c r="F36" s="11">
        <v>-560.54673245614026</v>
      </c>
      <c r="G36" s="13">
        <f t="shared" si="0"/>
        <v>16318.856732456141</v>
      </c>
      <c r="H36" s="21"/>
      <c r="I36" s="22">
        <f t="shared" si="6"/>
        <v>0.93988490244889833</v>
      </c>
      <c r="J36" s="22">
        <v>0.96169302407247925</v>
      </c>
      <c r="K36" s="13">
        <f t="shared" si="1"/>
        <v>16386.008430495131</v>
      </c>
      <c r="L36" s="21"/>
    </row>
    <row r="37" spans="1:12" x14ac:dyDescent="0.25">
      <c r="A37" s="3" t="s">
        <v>34</v>
      </c>
      <c r="B37" s="3">
        <v>19080</v>
      </c>
      <c r="C37" s="11">
        <f t="shared" si="2"/>
        <v>16978.487499999999</v>
      </c>
      <c r="D37" s="11">
        <f t="shared" si="4"/>
        <v>16958.283750000002</v>
      </c>
      <c r="E37" s="13">
        <f t="shared" si="5"/>
        <v>2121.7162499999977</v>
      </c>
      <c r="F37" s="11">
        <v>1381.1683881578942</v>
      </c>
      <c r="G37" s="13">
        <f t="shared" si="0"/>
        <v>17698.831611842106</v>
      </c>
      <c r="H37" s="21"/>
      <c r="I37" s="22">
        <f t="shared" si="6"/>
        <v>1.1251138547554966</v>
      </c>
      <c r="J37" s="22">
        <v>1.0912110228766103</v>
      </c>
      <c r="K37" s="13">
        <f t="shared" si="1"/>
        <v>17485.16061513199</v>
      </c>
      <c r="L37" s="21"/>
    </row>
    <row r="38" spans="1:12" x14ac:dyDescent="0.25">
      <c r="A38" s="3" t="s">
        <v>35</v>
      </c>
      <c r="B38" s="3">
        <v>18367.420000000002</v>
      </c>
      <c r="C38" s="11">
        <f t="shared" si="2"/>
        <v>16963.162499999999</v>
      </c>
      <c r="D38" s="11">
        <f t="shared" si="4"/>
        <v>16970.824999999997</v>
      </c>
      <c r="E38" s="13">
        <f t="shared" si="5"/>
        <v>1396.5950000000048</v>
      </c>
      <c r="F38" s="11">
        <v>856.60674342105324</v>
      </c>
      <c r="G38" s="13">
        <f t="shared" si="0"/>
        <v>17510.813256578949</v>
      </c>
      <c r="H38" s="21"/>
      <c r="I38" s="22">
        <f t="shared" si="6"/>
        <v>1.0822938778757076</v>
      </c>
      <c r="J38" s="22">
        <v>1.0554787622159703</v>
      </c>
      <c r="K38" s="13">
        <f t="shared" si="1"/>
        <v>17401.979705814007</v>
      </c>
      <c r="L38" s="21"/>
    </row>
    <row r="39" spans="1:12" x14ac:dyDescent="0.25">
      <c r="A39" s="3" t="s">
        <v>36</v>
      </c>
      <c r="B39" s="3">
        <v>14708.220000000001</v>
      </c>
      <c r="C39" s="11">
        <f t="shared" si="2"/>
        <v>16925.522499999999</v>
      </c>
      <c r="D39" s="11">
        <f t="shared" si="4"/>
        <v>16944.342499999999</v>
      </c>
      <c r="E39" s="13">
        <f t="shared" si="5"/>
        <v>-2236.1224999999977</v>
      </c>
      <c r="F39" s="11">
        <v>-1677.2283991228073</v>
      </c>
      <c r="G39" s="13">
        <f t="shared" si="0"/>
        <v>16385.448399122808</v>
      </c>
      <c r="H39" s="21"/>
      <c r="I39" s="22">
        <f t="shared" si="6"/>
        <v>0.86803132077860223</v>
      </c>
      <c r="J39" s="22">
        <v>0.89161719083493984</v>
      </c>
      <c r="K39" s="13">
        <f t="shared" si="1"/>
        <v>16496.115318533437</v>
      </c>
      <c r="L39" s="21"/>
    </row>
    <row r="40" spans="1:12" x14ac:dyDescent="0.25">
      <c r="A40" s="3" t="s">
        <v>37</v>
      </c>
      <c r="B40" s="3">
        <v>15697.01</v>
      </c>
      <c r="C40" s="11">
        <f t="shared" si="2"/>
        <v>16971.955000000002</v>
      </c>
      <c r="D40" s="11">
        <f t="shared" si="4"/>
        <v>16948.73875</v>
      </c>
      <c r="E40" s="13">
        <f t="shared" si="5"/>
        <v>-1251.7287500000002</v>
      </c>
      <c r="F40" s="11">
        <v>-560.54673245614026</v>
      </c>
      <c r="G40" s="13">
        <f t="shared" si="0"/>
        <v>16257.55673245614</v>
      </c>
      <c r="H40" s="21"/>
      <c r="I40" s="22">
        <f t="shared" si="6"/>
        <v>0.92614620070180742</v>
      </c>
      <c r="J40" s="22">
        <v>0.96169302407247925</v>
      </c>
      <c r="K40" s="13">
        <f t="shared" si="1"/>
        <v>16322.266676665604</v>
      </c>
      <c r="L40" s="21"/>
    </row>
    <row r="41" spans="1:12" x14ac:dyDescent="0.25">
      <c r="A41" s="3" t="s">
        <v>38</v>
      </c>
      <c r="B41" s="3">
        <v>18929.439999999999</v>
      </c>
      <c r="C41" s="11">
        <f t="shared" si="2"/>
        <v>17126.572499999998</v>
      </c>
      <c r="D41" s="11">
        <f t="shared" si="4"/>
        <v>17049.263749999998</v>
      </c>
      <c r="E41" s="13">
        <f t="shared" si="5"/>
        <v>1880.1762500000004</v>
      </c>
      <c r="F41" s="11">
        <v>1381.1683881578942</v>
      </c>
      <c r="G41" s="13">
        <f t="shared" si="0"/>
        <v>17548.271611842105</v>
      </c>
      <c r="H41" s="21"/>
      <c r="I41" s="22">
        <f t="shared" si="6"/>
        <v>1.1102790289111459</v>
      </c>
      <c r="J41" s="22">
        <v>1.0912110228766103</v>
      </c>
      <c r="K41" s="13">
        <f t="shared" si="1"/>
        <v>17347.18546931363</v>
      </c>
      <c r="L41" s="21"/>
    </row>
    <row r="42" spans="1:12" x14ac:dyDescent="0.25">
      <c r="A42" s="3" t="s">
        <v>39</v>
      </c>
      <c r="B42" s="3">
        <v>18553.150000000001</v>
      </c>
      <c r="C42" s="11">
        <f t="shared" si="2"/>
        <v>17483.697500000002</v>
      </c>
      <c r="D42" s="11">
        <f t="shared" si="4"/>
        <v>17305.135000000002</v>
      </c>
      <c r="E42" s="13">
        <f t="shared" si="5"/>
        <v>1248.0149999999994</v>
      </c>
      <c r="F42" s="11">
        <v>856.60674342105324</v>
      </c>
      <c r="G42" s="13">
        <f t="shared" si="0"/>
        <v>17696.543256578949</v>
      </c>
      <c r="H42" s="21"/>
      <c r="I42" s="22">
        <f t="shared" si="6"/>
        <v>1.0721181891964437</v>
      </c>
      <c r="J42" s="22">
        <v>1.0554787622159703</v>
      </c>
      <c r="K42" s="13">
        <f t="shared" si="1"/>
        <v>17577.947244573443</v>
      </c>
      <c r="L42" s="21"/>
    </row>
    <row r="43" spans="1:12" x14ac:dyDescent="0.25">
      <c r="A43" s="3" t="s">
        <v>40</v>
      </c>
      <c r="B43" s="3">
        <v>15326.689999999999</v>
      </c>
      <c r="C43" s="11">
        <f t="shared" si="2"/>
        <v>17810.349999999999</v>
      </c>
      <c r="D43" s="11">
        <f t="shared" si="4"/>
        <v>17647.02375</v>
      </c>
      <c r="E43" s="13">
        <f t="shared" si="5"/>
        <v>-2320.3337500000016</v>
      </c>
      <c r="F43" s="11">
        <v>-1677.2283991228073</v>
      </c>
      <c r="G43" s="13">
        <f t="shared" si="0"/>
        <v>17003.918399122806</v>
      </c>
      <c r="H43" s="21"/>
      <c r="I43" s="22">
        <f t="shared" si="6"/>
        <v>0.86851415950522526</v>
      </c>
      <c r="J43" s="22">
        <v>0.89161719083493984</v>
      </c>
      <c r="K43" s="13">
        <f t="shared" si="1"/>
        <v>17189.765021968204</v>
      </c>
      <c r="L43" s="21"/>
    </row>
    <row r="44" spans="1:12" x14ac:dyDescent="0.25">
      <c r="A44" s="3" t="s">
        <v>41</v>
      </c>
      <c r="B44" s="3">
        <v>17125.510000000002</v>
      </c>
      <c r="C44" s="11">
        <f t="shared" si="2"/>
        <v>18278.794999999998</v>
      </c>
      <c r="D44" s="11">
        <f t="shared" si="4"/>
        <v>18044.572499999998</v>
      </c>
      <c r="E44" s="13">
        <f t="shared" si="5"/>
        <v>-919.06249999999636</v>
      </c>
      <c r="F44" s="11">
        <v>-560.54673245614026</v>
      </c>
      <c r="G44" s="13">
        <f t="shared" si="0"/>
        <v>17686.056732456142</v>
      </c>
      <c r="H44" s="21"/>
      <c r="I44" s="22">
        <f t="shared" si="6"/>
        <v>0.94906709482865292</v>
      </c>
      <c r="J44" s="22">
        <v>0.96169302407247925</v>
      </c>
      <c r="K44" s="13">
        <f t="shared" si="1"/>
        <v>17807.667905792478</v>
      </c>
      <c r="L44" s="21"/>
    </row>
    <row r="45" spans="1:12" x14ac:dyDescent="0.25">
      <c r="A45" s="3" t="s">
        <v>42</v>
      </c>
      <c r="B45" s="3">
        <v>20236.05</v>
      </c>
      <c r="C45" s="11">
        <f t="shared" si="2"/>
        <v>18685.994999999999</v>
      </c>
      <c r="D45" s="11">
        <f t="shared" si="4"/>
        <v>18482.394999999997</v>
      </c>
      <c r="E45" s="13">
        <f t="shared" si="5"/>
        <v>1753.6550000000025</v>
      </c>
      <c r="F45" s="11">
        <v>1381.1683881578942</v>
      </c>
      <c r="G45" s="13">
        <f t="shared" si="0"/>
        <v>18854.881611842105</v>
      </c>
      <c r="H45" s="21"/>
      <c r="I45" s="22">
        <f t="shared" si="6"/>
        <v>1.0948824543572413</v>
      </c>
      <c r="J45" s="22">
        <v>1.0912110228766103</v>
      </c>
      <c r="K45" s="13">
        <f t="shared" si="1"/>
        <v>18544.579898629021</v>
      </c>
      <c r="L45" s="21"/>
    </row>
    <row r="46" spans="1:12" x14ac:dyDescent="0.25">
      <c r="A46" s="3" t="s">
        <v>43</v>
      </c>
      <c r="B46" s="3">
        <v>20426.93</v>
      </c>
      <c r="C46" s="11">
        <f t="shared" si="2"/>
        <v>19170.989999999998</v>
      </c>
      <c r="D46" s="11">
        <f t="shared" si="4"/>
        <v>18928.4925</v>
      </c>
      <c r="E46" s="13">
        <f t="shared" si="5"/>
        <v>1498.4375</v>
      </c>
      <c r="F46" s="11">
        <v>856.60674342105324</v>
      </c>
      <c r="G46" s="13">
        <f t="shared" si="0"/>
        <v>19570.323256578948</v>
      </c>
      <c r="H46" s="21"/>
      <c r="I46" s="22">
        <f t="shared" si="6"/>
        <v>1.0791630659441052</v>
      </c>
      <c r="J46" s="22">
        <v>1.0554787622159703</v>
      </c>
      <c r="K46" s="13">
        <f t="shared" si="1"/>
        <v>19353.236399673078</v>
      </c>
      <c r="L46" s="21"/>
    </row>
    <row r="47" spans="1:12" x14ac:dyDescent="0.25">
      <c r="A47" s="2" t="s">
        <v>44</v>
      </c>
      <c r="B47" s="3">
        <v>16955.489999999998</v>
      </c>
      <c r="C47" s="11">
        <f t="shared" si="2"/>
        <v>19262.915000000001</v>
      </c>
      <c r="D47" s="11">
        <f t="shared" si="4"/>
        <v>19216.952499999999</v>
      </c>
      <c r="E47" s="13">
        <f t="shared" si="5"/>
        <v>-2261.4625000000015</v>
      </c>
      <c r="F47" s="11">
        <v>-1677.2283991228073</v>
      </c>
      <c r="G47" s="13">
        <f t="shared" si="0"/>
        <v>18632.718399122805</v>
      </c>
      <c r="H47" s="21"/>
      <c r="I47" s="22">
        <f t="shared" si="6"/>
        <v>0.88231940001933185</v>
      </c>
      <c r="J47" s="22">
        <v>0.89161719083493984</v>
      </c>
      <c r="K47" s="13">
        <f t="shared" si="1"/>
        <v>19016.557973856827</v>
      </c>
      <c r="L47" s="21"/>
    </row>
    <row r="48" spans="1:12" x14ac:dyDescent="0.25">
      <c r="A48" s="3" t="s">
        <v>45</v>
      </c>
      <c r="B48" s="3">
        <v>19065.489999999998</v>
      </c>
      <c r="C48" s="11">
        <f t="shared" si="2"/>
        <v>19284.129999999997</v>
      </c>
      <c r="D48" s="11">
        <f t="shared" si="4"/>
        <v>19273.522499999999</v>
      </c>
      <c r="E48" s="13">
        <f t="shared" si="5"/>
        <v>-208.03250000000116</v>
      </c>
      <c r="F48" s="11">
        <v>-560.54673245614026</v>
      </c>
      <c r="G48" s="13">
        <f t="shared" si="0"/>
        <v>19626.036732456138</v>
      </c>
      <c r="H48" s="21"/>
      <c r="I48" s="22">
        <f t="shared" si="6"/>
        <v>0.9892063062162092</v>
      </c>
      <c r="J48" s="22">
        <v>0.96169302407247925</v>
      </c>
      <c r="K48" s="13">
        <f t="shared" si="1"/>
        <v>19824.922842076372</v>
      </c>
      <c r="L48" s="21"/>
    </row>
    <row r="49" spans="1:12" x14ac:dyDescent="0.25">
      <c r="A49" s="3" t="s">
        <v>46</v>
      </c>
      <c r="B49" s="3">
        <v>20603.75</v>
      </c>
      <c r="C49" s="11">
        <f t="shared" si="2"/>
        <v>19424.567499999997</v>
      </c>
      <c r="D49" s="11">
        <f t="shared" si="4"/>
        <v>19354.348749999997</v>
      </c>
      <c r="E49" s="13">
        <f t="shared" si="5"/>
        <v>1249.4012500000026</v>
      </c>
      <c r="F49" s="11">
        <v>1381.1683881578942</v>
      </c>
      <c r="G49" s="13">
        <f t="shared" si="0"/>
        <v>19222.581611842106</v>
      </c>
      <c r="H49" s="21"/>
      <c r="I49" s="22">
        <f t="shared" si="6"/>
        <v>1.0645540320750912</v>
      </c>
      <c r="J49" s="22">
        <v>1.0912110228766103</v>
      </c>
      <c r="K49" s="13">
        <f t="shared" si="1"/>
        <v>18881.544969812669</v>
      </c>
      <c r="L49" s="21"/>
    </row>
    <row r="50" spans="1:12" x14ac:dyDescent="0.25">
      <c r="A50" s="3" t="s">
        <v>47</v>
      </c>
      <c r="B50" s="3">
        <v>20511.79</v>
      </c>
      <c r="C50" s="11">
        <f t="shared" si="2"/>
        <v>19553.879999999997</v>
      </c>
      <c r="D50" s="11">
        <f t="shared" si="4"/>
        <v>19489.223749999997</v>
      </c>
      <c r="E50" s="13">
        <f t="shared" si="5"/>
        <v>1022.5662500000035</v>
      </c>
      <c r="F50" s="11">
        <v>856.60674342105324</v>
      </c>
      <c r="G50" s="13">
        <f t="shared" si="0"/>
        <v>19655.183256578948</v>
      </c>
      <c r="H50" s="21"/>
      <c r="I50" s="22">
        <f t="shared" si="6"/>
        <v>1.0524682903289058</v>
      </c>
      <c r="J50" s="22">
        <v>1.0554787622159703</v>
      </c>
      <c r="K50" s="13">
        <f t="shared" si="1"/>
        <v>19433.635933077083</v>
      </c>
      <c r="L50" s="21"/>
    </row>
    <row r="51" spans="1:12" x14ac:dyDescent="0.25">
      <c r="A51" s="3" t="s">
        <v>48</v>
      </c>
      <c r="B51" s="3">
        <v>17517.239999999998</v>
      </c>
      <c r="C51" s="11">
        <f t="shared" si="2"/>
        <v>19636.954999999998</v>
      </c>
      <c r="D51" s="11">
        <f t="shared" si="4"/>
        <v>19595.417499999996</v>
      </c>
      <c r="E51" s="13">
        <f t="shared" si="5"/>
        <v>-2078.177499999998</v>
      </c>
      <c r="F51" s="11">
        <v>-1677.2283991228073</v>
      </c>
      <c r="G51" s="13">
        <f t="shared" si="0"/>
        <v>19194.468399122805</v>
      </c>
      <c r="H51" s="21"/>
      <c r="I51" s="22">
        <f t="shared" si="6"/>
        <v>0.89394574012010719</v>
      </c>
      <c r="J51" s="22">
        <v>0.89161719083493984</v>
      </c>
      <c r="K51" s="13">
        <f t="shared" si="1"/>
        <v>19646.592932552448</v>
      </c>
      <c r="L51" s="21"/>
    </row>
    <row r="52" spans="1:12" x14ac:dyDescent="0.25">
      <c r="A52" s="3" t="s">
        <v>49</v>
      </c>
      <c r="B52" s="3">
        <v>19582.739999999998</v>
      </c>
      <c r="C52" s="11">
        <f t="shared" si="2"/>
        <v>19611.96</v>
      </c>
      <c r="D52" s="11">
        <f t="shared" si="4"/>
        <v>19624.457499999997</v>
      </c>
      <c r="E52" s="13">
        <f t="shared" si="5"/>
        <v>-41.717499999998836</v>
      </c>
      <c r="F52" s="11">
        <v>-560.54673245614026</v>
      </c>
      <c r="G52" s="13">
        <f t="shared" si="0"/>
        <v>20143.286732456138</v>
      </c>
      <c r="H52" s="21"/>
      <c r="I52" s="22">
        <f t="shared" si="6"/>
        <v>0.99787420875201271</v>
      </c>
      <c r="J52" s="22">
        <v>0.96169302407247925</v>
      </c>
      <c r="K52" s="13">
        <f t="shared" si="1"/>
        <v>20362.77638478962</v>
      </c>
      <c r="L52" s="21"/>
    </row>
    <row r="53" spans="1:12" x14ac:dyDescent="0.25">
      <c r="A53" s="3" t="s">
        <v>50</v>
      </c>
      <c r="B53" s="3">
        <v>20936.05</v>
      </c>
      <c r="C53" s="11">
        <f t="shared" si="2"/>
        <v>19795.732499999998</v>
      </c>
      <c r="D53" s="11">
        <f t="shared" si="4"/>
        <v>19703.846249999999</v>
      </c>
      <c r="E53" s="13">
        <f t="shared" si="5"/>
        <v>1232.2037500000006</v>
      </c>
      <c r="F53" s="11">
        <v>1381.1683881578942</v>
      </c>
      <c r="G53" s="13">
        <f t="shared" si="0"/>
        <v>19554.881611842105</v>
      </c>
      <c r="H53" s="21"/>
      <c r="I53" s="22">
        <f t="shared" si="6"/>
        <v>1.0625362040672643</v>
      </c>
      <c r="J53" s="22">
        <v>1.0912110228766103</v>
      </c>
      <c r="K53" s="13">
        <f t="shared" si="1"/>
        <v>19186.06901972925</v>
      </c>
      <c r="L53" s="21"/>
    </row>
    <row r="54" spans="1:12" x14ac:dyDescent="0.25">
      <c r="A54" s="3" t="s">
        <v>51</v>
      </c>
      <c r="B54" s="3">
        <v>20411.810000000001</v>
      </c>
      <c r="C54" s="11">
        <f t="shared" si="2"/>
        <v>19775.98</v>
      </c>
      <c r="D54" s="11">
        <f t="shared" si="4"/>
        <v>19785.856249999997</v>
      </c>
      <c r="E54" s="13">
        <f t="shared" si="5"/>
        <v>625.95375000000422</v>
      </c>
      <c r="F54" s="11">
        <v>856.60674342105324</v>
      </c>
      <c r="G54" s="13">
        <f t="shared" si="0"/>
        <v>19555.203256578949</v>
      </c>
      <c r="H54" s="21"/>
      <c r="I54" s="22">
        <f t="shared" si="6"/>
        <v>1.0316364246303469</v>
      </c>
      <c r="J54" s="22">
        <v>1.0554787622159703</v>
      </c>
      <c r="K54" s="13">
        <f t="shared" si="1"/>
        <v>19338.911146961924</v>
      </c>
      <c r="L54" s="21"/>
    </row>
    <row r="55" spans="1:12" x14ac:dyDescent="0.25">
      <c r="A55" s="3" t="s">
        <v>52</v>
      </c>
      <c r="B55" s="3">
        <v>18252.329999999998</v>
      </c>
      <c r="C55" s="11">
        <f t="shared" si="2"/>
        <v>19849.074999999997</v>
      </c>
      <c r="D55" s="11">
        <f t="shared" si="4"/>
        <v>19812.527499999997</v>
      </c>
      <c r="E55" s="13">
        <f t="shared" si="5"/>
        <v>-1560.1974999999984</v>
      </c>
      <c r="F55" s="11">
        <v>-1677.2283991228073</v>
      </c>
      <c r="G55" s="13">
        <f t="shared" si="0"/>
        <v>19929.558399122805</v>
      </c>
      <c r="H55" s="21"/>
      <c r="I55" s="22">
        <f t="shared" si="6"/>
        <v>0.92125197050199681</v>
      </c>
      <c r="J55" s="22">
        <v>0.89161719083493984</v>
      </c>
      <c r="K55" s="13">
        <f t="shared" si="1"/>
        <v>20471.038678502726</v>
      </c>
      <c r="L55" s="21"/>
    </row>
    <row r="56" spans="1:12" x14ac:dyDescent="0.25">
      <c r="A56" s="3" t="s">
        <v>53</v>
      </c>
      <c r="B56" s="3">
        <v>19503.73</v>
      </c>
      <c r="C56" s="11">
        <f t="shared" si="2"/>
        <v>19808.079999999998</v>
      </c>
      <c r="D56" s="11">
        <f t="shared" si="4"/>
        <v>19828.577499999999</v>
      </c>
      <c r="E56" s="13">
        <f t="shared" si="5"/>
        <v>-324.84749999999985</v>
      </c>
      <c r="F56" s="11">
        <v>-560.54673245614026</v>
      </c>
      <c r="G56" s="13">
        <f t="shared" si="0"/>
        <v>20064.276732456139</v>
      </c>
      <c r="H56" s="21"/>
      <c r="I56" s="22">
        <f t="shared" si="6"/>
        <v>0.98361720602499092</v>
      </c>
      <c r="J56" s="22">
        <v>0.96169302407247925</v>
      </c>
      <c r="K56" s="13">
        <f t="shared" si="1"/>
        <v>20280.619191150621</v>
      </c>
      <c r="L56" s="21"/>
    </row>
    <row r="57" spans="1:12" x14ac:dyDescent="0.25">
      <c r="A57" s="3" t="s">
        <v>54</v>
      </c>
      <c r="B57" s="3">
        <v>21228.43</v>
      </c>
      <c r="C57" s="11">
        <f t="shared" si="2"/>
        <v>19847.955000000002</v>
      </c>
      <c r="D57" s="11">
        <f t="shared" si="4"/>
        <v>19828.017500000002</v>
      </c>
      <c r="E57" s="13">
        <f t="shared" si="5"/>
        <v>1400.4124999999985</v>
      </c>
      <c r="F57" s="11">
        <v>1381.1683881578942</v>
      </c>
      <c r="G57" s="13">
        <f t="shared" si="0"/>
        <v>19847.261611842107</v>
      </c>
      <c r="H57" s="21"/>
      <c r="I57" s="22">
        <f t="shared" si="6"/>
        <v>1.0706279636882507</v>
      </c>
      <c r="J57" s="22">
        <v>1.0912110228766103</v>
      </c>
      <c r="K57" s="13">
        <f t="shared" si="1"/>
        <v>19454.009861482515</v>
      </c>
      <c r="L57" s="21"/>
    </row>
    <row r="58" spans="1:12" x14ac:dyDescent="0.25">
      <c r="A58" s="3" t="s">
        <v>55</v>
      </c>
      <c r="B58" s="3">
        <v>20247.829999999998</v>
      </c>
      <c r="C58" s="11">
        <f t="shared" si="2"/>
        <v>19910.0625</v>
      </c>
      <c r="D58" s="11">
        <f t="shared" si="4"/>
        <v>19879.008750000001</v>
      </c>
      <c r="E58" s="13">
        <f t="shared" si="5"/>
        <v>368.82124999999724</v>
      </c>
      <c r="F58" s="11">
        <v>856.60674342105324</v>
      </c>
      <c r="G58" s="13">
        <f t="shared" si="0"/>
        <v>19391.223256578945</v>
      </c>
      <c r="H58" s="21"/>
      <c r="I58" s="22">
        <f t="shared" si="6"/>
        <v>1.0185533018591784</v>
      </c>
      <c r="J58" s="22">
        <v>1.0554787622159703</v>
      </c>
      <c r="K58" s="13">
        <f t="shared" si="1"/>
        <v>19183.550370534998</v>
      </c>
      <c r="L58" s="21"/>
    </row>
    <row r="59" spans="1:12" x14ac:dyDescent="0.25">
      <c r="A59" s="3" t="s">
        <v>56</v>
      </c>
      <c r="B59" s="3">
        <v>18411.829999999998</v>
      </c>
      <c r="C59" s="11">
        <f t="shared" si="2"/>
        <v>20009.494999999999</v>
      </c>
      <c r="D59" s="11">
        <f t="shared" si="4"/>
        <v>19959.778749999998</v>
      </c>
      <c r="E59" s="13">
        <f t="shared" si="5"/>
        <v>-1547.9487499999996</v>
      </c>
      <c r="F59" s="11">
        <v>-1677.2283991228073</v>
      </c>
      <c r="G59" s="13">
        <f t="shared" si="0"/>
        <v>20089.058399122805</v>
      </c>
      <c r="H59" s="21"/>
      <c r="I59" s="22">
        <f t="shared" si="6"/>
        <v>0.92244659776100979</v>
      </c>
      <c r="J59" s="22">
        <v>0.89161719083493984</v>
      </c>
      <c r="K59" s="13">
        <f t="shared" si="1"/>
        <v>20649.927109142602</v>
      </c>
      <c r="L59" s="21"/>
    </row>
    <row r="60" spans="1:12" x14ac:dyDescent="0.25">
      <c r="A60" s="3" t="s">
        <v>57</v>
      </c>
      <c r="B60" s="3">
        <v>19752.16</v>
      </c>
      <c r="C60" s="11">
        <f t="shared" si="2"/>
        <v>20144.817499999997</v>
      </c>
      <c r="D60" s="11">
        <f t="shared" si="4"/>
        <v>20077.15625</v>
      </c>
      <c r="E60" s="13">
        <f t="shared" si="5"/>
        <v>-324.99625000000015</v>
      </c>
      <c r="F60" s="11">
        <v>-560.54673245614026</v>
      </c>
      <c r="G60" s="13">
        <f t="shared" si="0"/>
        <v>20312.706732456139</v>
      </c>
      <c r="H60" s="21"/>
      <c r="I60" s="22">
        <f t="shared" si="6"/>
        <v>0.98381263531781304</v>
      </c>
      <c r="J60" s="22">
        <v>0.96169302407247925</v>
      </c>
      <c r="K60" s="13">
        <f t="shared" si="1"/>
        <v>20538.944866580787</v>
      </c>
      <c r="L60" s="21"/>
    </row>
    <row r="61" spans="1:12" x14ac:dyDescent="0.25">
      <c r="A61" s="3" t="s">
        <v>58</v>
      </c>
      <c r="B61" s="3">
        <v>21626.16</v>
      </c>
      <c r="C61" s="11">
        <f t="shared" si="2"/>
        <v>20050.599999999999</v>
      </c>
      <c r="D61" s="11">
        <f t="shared" si="4"/>
        <v>20097.708749999998</v>
      </c>
      <c r="E61" s="13">
        <f t="shared" si="5"/>
        <v>1528.4512500000019</v>
      </c>
      <c r="F61" s="11">
        <v>1381.1683881578942</v>
      </c>
      <c r="G61" s="13">
        <f t="shared" si="0"/>
        <v>20244.991611842106</v>
      </c>
      <c r="H61" s="21"/>
      <c r="I61" s="22">
        <f t="shared" si="6"/>
        <v>1.0760510199950033</v>
      </c>
      <c r="J61" s="22">
        <v>1.0912110228766103</v>
      </c>
      <c r="K61" s="13">
        <f t="shared" si="1"/>
        <v>19818.494815961363</v>
      </c>
      <c r="L61" s="21"/>
    </row>
    <row r="62" spans="1:12" x14ac:dyDescent="0.25">
      <c r="A62" s="3" t="s">
        <v>59</v>
      </c>
      <c r="B62" s="3">
        <v>20789.120000000003</v>
      </c>
      <c r="C62" s="11">
        <f t="shared" si="2"/>
        <v>19835.98</v>
      </c>
      <c r="D62" s="11">
        <f t="shared" si="4"/>
        <v>19943.29</v>
      </c>
      <c r="E62" s="13">
        <f t="shared" si="5"/>
        <v>845.83000000000175</v>
      </c>
      <c r="F62" s="11">
        <v>856.60674342105324</v>
      </c>
      <c r="G62" s="13">
        <f t="shared" si="0"/>
        <v>19932.51325657895</v>
      </c>
      <c r="H62" s="21"/>
      <c r="I62" s="22">
        <f t="shared" si="6"/>
        <v>1.0424117585413442</v>
      </c>
      <c r="J62" s="22">
        <v>1.0554787622159703</v>
      </c>
      <c r="K62" s="13">
        <f t="shared" si="1"/>
        <v>19696.38873297023</v>
      </c>
      <c r="L62" s="21"/>
    </row>
    <row r="63" spans="1:12" x14ac:dyDescent="0.25">
      <c r="A63" s="3" t="s">
        <v>60</v>
      </c>
      <c r="B63" s="3">
        <v>18034.96</v>
      </c>
      <c r="C63" s="11">
        <f t="shared" si="2"/>
        <v>19606.247500000001</v>
      </c>
      <c r="D63" s="11">
        <f t="shared" si="4"/>
        <v>19721.11375</v>
      </c>
      <c r="E63" s="13">
        <f t="shared" si="5"/>
        <v>-1686.1537500000013</v>
      </c>
      <c r="F63" s="11">
        <v>-1677.2283991228073</v>
      </c>
      <c r="G63" s="13">
        <f t="shared" si="0"/>
        <v>19712.188399122806</v>
      </c>
      <c r="H63" s="21"/>
      <c r="I63" s="22">
        <f t="shared" si="6"/>
        <v>0.91450007482462792</v>
      </c>
      <c r="J63" s="22">
        <v>0.89161719083493984</v>
      </c>
      <c r="K63" s="13">
        <f t="shared" si="1"/>
        <v>20227.245711930998</v>
      </c>
      <c r="L63" s="21"/>
    </row>
    <row r="64" spans="1:12" x14ac:dyDescent="0.25">
      <c r="A64" s="3" t="s">
        <v>61</v>
      </c>
      <c r="B64" s="3">
        <v>18893.68</v>
      </c>
      <c r="C64" s="11">
        <f t="shared" si="2"/>
        <v>19373.357499999998</v>
      </c>
      <c r="D64" s="11">
        <f t="shared" si="4"/>
        <v>19489.802499999998</v>
      </c>
      <c r="E64" s="13">
        <f t="shared" si="5"/>
        <v>-596.12249999999767</v>
      </c>
      <c r="F64" s="11">
        <v>-560.54673245614026</v>
      </c>
      <c r="G64" s="13">
        <f t="shared" si="0"/>
        <v>19454.22673245614</v>
      </c>
      <c r="H64" s="21"/>
      <c r="I64" s="22">
        <f t="shared" si="6"/>
        <v>0.96941362027655242</v>
      </c>
      <c r="J64" s="22">
        <v>0.96169302407247925</v>
      </c>
      <c r="K64" s="13">
        <f t="shared" si="1"/>
        <v>19646.269159768861</v>
      </c>
      <c r="L64" s="21"/>
    </row>
    <row r="65" spans="1:12" x14ac:dyDescent="0.25">
      <c r="A65" s="3" t="s">
        <v>62</v>
      </c>
      <c r="B65" s="3">
        <v>20707.23</v>
      </c>
      <c r="C65" s="11">
        <f t="shared" si="2"/>
        <v>19213.3675</v>
      </c>
      <c r="D65" s="11">
        <f t="shared" si="4"/>
        <v>19293.362499999999</v>
      </c>
      <c r="E65" s="13">
        <f t="shared" si="5"/>
        <v>1413.8675000000003</v>
      </c>
      <c r="F65" s="11">
        <v>1381.1683881578942</v>
      </c>
      <c r="G65" s="13">
        <f t="shared" si="0"/>
        <v>19326.061611842106</v>
      </c>
      <c r="H65" s="21"/>
      <c r="I65" s="22">
        <f t="shared" si="6"/>
        <v>1.0732825861743902</v>
      </c>
      <c r="J65" s="22">
        <v>1.0912110228766103</v>
      </c>
      <c r="K65" s="13">
        <f t="shared" si="1"/>
        <v>18976.375390171888</v>
      </c>
      <c r="L65" s="21"/>
    </row>
    <row r="66" spans="1:12" x14ac:dyDescent="0.25">
      <c r="A66" s="3" t="s">
        <v>63</v>
      </c>
      <c r="B66" s="3">
        <v>19857.560000000001</v>
      </c>
      <c r="C66" s="11">
        <f t="shared" si="2"/>
        <v>19149.297500000001</v>
      </c>
      <c r="D66" s="11">
        <f t="shared" si="4"/>
        <v>19181.3325</v>
      </c>
      <c r="E66" s="13">
        <f t="shared" si="5"/>
        <v>676.22750000000087</v>
      </c>
      <c r="F66" s="11">
        <v>856.60674342105324</v>
      </c>
      <c r="G66" s="13">
        <f t="shared" si="0"/>
        <v>19000.953256578949</v>
      </c>
      <c r="H66" s="21"/>
      <c r="I66" s="22">
        <f t="shared" si="6"/>
        <v>1.035254458990271</v>
      </c>
      <c r="J66" s="22">
        <v>1.0554787622159703</v>
      </c>
      <c r="K66" s="13">
        <f t="shared" si="1"/>
        <v>18813.793996488563</v>
      </c>
      <c r="L66" s="21"/>
    </row>
    <row r="67" spans="1:12" x14ac:dyDescent="0.25">
      <c r="A67" s="3" t="s">
        <v>64</v>
      </c>
      <c r="B67" s="3">
        <v>17395</v>
      </c>
      <c r="C67" s="11">
        <f t="shared" si="2"/>
        <v>18970.739999999998</v>
      </c>
      <c r="D67" s="11">
        <f t="shared" si="4"/>
        <v>19060.018749999999</v>
      </c>
      <c r="E67" s="13">
        <f t="shared" si="5"/>
        <v>-1665.0187499999993</v>
      </c>
      <c r="F67" s="11">
        <v>-1677.2283991228073</v>
      </c>
      <c r="G67" s="13">
        <f t="shared" si="0"/>
        <v>19072.228399122807</v>
      </c>
      <c r="H67" s="21"/>
      <c r="I67" s="22">
        <f t="shared" si="6"/>
        <v>0.91264338341744811</v>
      </c>
      <c r="J67" s="22">
        <v>0.89161719083493984</v>
      </c>
      <c r="K67" s="13">
        <f t="shared" si="1"/>
        <v>19509.493736556095</v>
      </c>
      <c r="L67" s="21"/>
    </row>
    <row r="68" spans="1:12" x14ac:dyDescent="0.25">
      <c r="A68" s="3" t="s">
        <v>65</v>
      </c>
      <c r="B68" s="3">
        <v>18637.400000000001</v>
      </c>
      <c r="C68" s="11">
        <f t="shared" si="2"/>
        <v>18883.900000000001</v>
      </c>
      <c r="D68" s="11">
        <f t="shared" si="4"/>
        <v>18927.32</v>
      </c>
      <c r="E68" s="13">
        <f t="shared" si="5"/>
        <v>-289.91999999999825</v>
      </c>
      <c r="F68" s="11">
        <v>-560.54673245614026</v>
      </c>
      <c r="G68" s="13">
        <f t="shared" ref="G68:G80" si="8">B68-F68</f>
        <v>19197.946732456141</v>
      </c>
      <c r="H68" s="21"/>
      <c r="I68" s="22">
        <f t="shared" si="6"/>
        <v>0.98468245900634643</v>
      </c>
      <c r="J68" s="22">
        <v>0.96169302407247925</v>
      </c>
      <c r="K68" s="13">
        <f t="shared" ref="K68:K80" si="9">B68/J68</f>
        <v>19379.78079645025</v>
      </c>
      <c r="L68" s="21"/>
    </row>
    <row r="69" spans="1:12" x14ac:dyDescent="0.25">
      <c r="A69" s="3" t="s">
        <v>66</v>
      </c>
      <c r="B69" s="3">
        <v>19993</v>
      </c>
      <c r="C69" s="11">
        <f t="shared" ref="C69:C78" si="10">AVERAGE(B68:B71)</f>
        <v>18903.475000000002</v>
      </c>
      <c r="D69" s="11">
        <f t="shared" si="4"/>
        <v>18893.6875</v>
      </c>
      <c r="E69" s="13">
        <f t="shared" si="5"/>
        <v>1099.3125</v>
      </c>
      <c r="F69" s="11">
        <v>1381.1683881578942</v>
      </c>
      <c r="G69" s="13">
        <f t="shared" si="8"/>
        <v>18611.831611842106</v>
      </c>
      <c r="H69" s="21"/>
      <c r="I69" s="22">
        <f t="shared" si="6"/>
        <v>1.0581841157264826</v>
      </c>
      <c r="J69" s="22">
        <v>1.0912110228766103</v>
      </c>
      <c r="K69" s="13">
        <f t="shared" si="9"/>
        <v>18321.845711652721</v>
      </c>
      <c r="L69" s="21"/>
    </row>
    <row r="70" spans="1:12" x14ac:dyDescent="0.25">
      <c r="A70" s="3" t="s">
        <v>67</v>
      </c>
      <c r="B70" s="3">
        <v>19510.2</v>
      </c>
      <c r="C70" s="11">
        <f t="shared" si="10"/>
        <v>18989.825000000001</v>
      </c>
      <c r="D70" s="11">
        <f t="shared" ref="D70:D78" si="11">AVERAGE(C69:C70)</f>
        <v>18946.650000000001</v>
      </c>
      <c r="E70" s="13">
        <f t="shared" ref="E70:E78" si="12">B70-D70</f>
        <v>563.54999999999927</v>
      </c>
      <c r="F70" s="11">
        <v>856.60674342105324</v>
      </c>
      <c r="G70" s="13">
        <f t="shared" si="8"/>
        <v>18653.593256578948</v>
      </c>
      <c r="H70" s="21"/>
      <c r="I70" s="22">
        <f t="shared" ref="I70:I78" si="13">B70/D70</f>
        <v>1.0297440444616859</v>
      </c>
      <c r="J70" s="22">
        <v>1.0554787622159703</v>
      </c>
      <c r="K70" s="13">
        <f t="shared" si="9"/>
        <v>18484.692159071466</v>
      </c>
      <c r="L70" s="21"/>
    </row>
    <row r="71" spans="1:12" x14ac:dyDescent="0.25">
      <c r="A71" s="3" t="s">
        <v>68</v>
      </c>
      <c r="B71" s="3">
        <v>17473.3</v>
      </c>
      <c r="C71" s="11">
        <f t="shared" si="10"/>
        <v>19140.2</v>
      </c>
      <c r="D71" s="11">
        <f t="shared" si="11"/>
        <v>19065.012500000001</v>
      </c>
      <c r="E71" s="13">
        <f t="shared" si="12"/>
        <v>-1591.7125000000015</v>
      </c>
      <c r="F71" s="11">
        <v>-1677.2283991228073</v>
      </c>
      <c r="G71" s="13">
        <f t="shared" si="8"/>
        <v>19150.528399122806</v>
      </c>
      <c r="H71" s="21"/>
      <c r="I71" s="22">
        <f t="shared" si="13"/>
        <v>0.91651133194903489</v>
      </c>
      <c r="J71" s="22">
        <v>0.89161719083493984</v>
      </c>
      <c r="K71" s="13">
        <f t="shared" si="9"/>
        <v>19597.311693415671</v>
      </c>
      <c r="L71" s="21"/>
    </row>
    <row r="72" spans="1:12" x14ac:dyDescent="0.25">
      <c r="A72" s="3" t="s">
        <v>69</v>
      </c>
      <c r="B72" s="3">
        <v>18982.8</v>
      </c>
      <c r="C72" s="11">
        <f t="shared" si="10"/>
        <v>19362.075000000001</v>
      </c>
      <c r="D72" s="11">
        <f t="shared" si="11"/>
        <v>19251.137500000001</v>
      </c>
      <c r="E72" s="13">
        <f t="shared" si="12"/>
        <v>-268.33750000000146</v>
      </c>
      <c r="F72" s="11">
        <v>-560.54673245614026</v>
      </c>
      <c r="G72" s="13">
        <f t="shared" si="8"/>
        <v>19543.346732456139</v>
      </c>
      <c r="H72" s="21"/>
      <c r="I72" s="22">
        <f t="shared" si="13"/>
        <v>0.98606121326596929</v>
      </c>
      <c r="J72" s="22">
        <v>0.96169302407247925</v>
      </c>
      <c r="K72" s="13">
        <f t="shared" si="9"/>
        <v>19738.939063541897</v>
      </c>
      <c r="L72" s="21"/>
    </row>
    <row r="73" spans="1:12" x14ac:dyDescent="0.25">
      <c r="A73" s="3" t="s">
        <v>70</v>
      </c>
      <c r="B73" s="3">
        <v>20594.5</v>
      </c>
      <c r="C73" s="11">
        <f t="shared" si="10"/>
        <v>19591.775000000001</v>
      </c>
      <c r="D73" s="11">
        <f t="shared" si="11"/>
        <v>19476.925000000003</v>
      </c>
      <c r="E73" s="13">
        <f t="shared" si="12"/>
        <v>1117.5749999999971</v>
      </c>
      <c r="F73" s="11">
        <v>1381.1683881578942</v>
      </c>
      <c r="G73" s="13">
        <f t="shared" si="8"/>
        <v>19213.331611842106</v>
      </c>
      <c r="H73" s="21"/>
      <c r="I73" s="22">
        <f t="shared" si="13"/>
        <v>1.0573794374625356</v>
      </c>
      <c r="J73" s="22">
        <v>1.0912110228766103</v>
      </c>
      <c r="K73" s="13">
        <f t="shared" si="9"/>
        <v>18873.068149283845</v>
      </c>
      <c r="L73" s="21"/>
    </row>
    <row r="74" spans="1:12" x14ac:dyDescent="0.25">
      <c r="A74" s="3" t="s">
        <v>71</v>
      </c>
      <c r="B74" s="3">
        <v>20397.7</v>
      </c>
      <c r="C74" s="11">
        <f t="shared" si="10"/>
        <v>19774.5</v>
      </c>
      <c r="D74" s="11">
        <f t="shared" si="11"/>
        <v>19683.137500000001</v>
      </c>
      <c r="E74" s="13">
        <f t="shared" si="12"/>
        <v>714.5625</v>
      </c>
      <c r="F74" s="11">
        <v>856.60674342105324</v>
      </c>
      <c r="G74" s="13">
        <f t="shared" si="8"/>
        <v>19541.093256578948</v>
      </c>
      <c r="H74" s="21"/>
      <c r="I74" s="22">
        <f t="shared" si="13"/>
        <v>1.0363032824416332</v>
      </c>
      <c r="J74" s="22">
        <v>1.0554787622159703</v>
      </c>
      <c r="K74" s="13">
        <f t="shared" si="9"/>
        <v>19325.542805972877</v>
      </c>
      <c r="L74" s="21"/>
    </row>
    <row r="75" spans="1:12" x14ac:dyDescent="0.25">
      <c r="A75" s="3" t="s">
        <v>72</v>
      </c>
      <c r="B75" s="3">
        <v>18392.099999999999</v>
      </c>
      <c r="C75" s="11">
        <f t="shared" si="10"/>
        <v>19885.525000000001</v>
      </c>
      <c r="D75" s="11">
        <f t="shared" si="11"/>
        <v>19830.012500000001</v>
      </c>
      <c r="E75" s="13">
        <f t="shared" si="12"/>
        <v>-1437.9125000000022</v>
      </c>
      <c r="F75" s="11">
        <v>-1677.2283991228073</v>
      </c>
      <c r="G75" s="13">
        <f t="shared" si="8"/>
        <v>20069.328399122805</v>
      </c>
      <c r="H75" s="21"/>
      <c r="I75" s="22">
        <f t="shared" si="13"/>
        <v>0.92748806890565494</v>
      </c>
      <c r="J75" s="22">
        <v>0.89161719083493984</v>
      </c>
      <c r="K75" s="13">
        <f t="shared" si="9"/>
        <v>20627.798778506083</v>
      </c>
      <c r="L75" s="21"/>
    </row>
    <row r="76" spans="1:12" x14ac:dyDescent="0.25">
      <c r="A76" s="3" t="s">
        <v>73</v>
      </c>
      <c r="B76" s="3">
        <v>19713.7</v>
      </c>
      <c r="C76" s="11">
        <f t="shared" si="10"/>
        <v>19952.599999999999</v>
      </c>
      <c r="D76" s="11">
        <f t="shared" si="11"/>
        <v>19919.0625</v>
      </c>
      <c r="E76" s="13">
        <f t="shared" si="12"/>
        <v>-205.36249999999927</v>
      </c>
      <c r="F76" s="11">
        <v>-560.54673245614026</v>
      </c>
      <c r="G76" s="13">
        <f t="shared" si="8"/>
        <v>20274.24673245614</v>
      </c>
      <c r="H76" s="21"/>
      <c r="I76" s="22">
        <f t="shared" si="13"/>
        <v>0.98969015233523172</v>
      </c>
      <c r="J76" s="22">
        <v>0.96169302407247925</v>
      </c>
      <c r="K76" s="13">
        <f t="shared" si="9"/>
        <v>20498.952895091657</v>
      </c>
      <c r="L76" s="21"/>
    </row>
    <row r="77" spans="1:12" x14ac:dyDescent="0.25">
      <c r="A77" s="3" t="s">
        <v>74</v>
      </c>
      <c r="B77" s="3">
        <v>21038.6</v>
      </c>
      <c r="C77" s="11">
        <f t="shared" si="10"/>
        <v>20014.625</v>
      </c>
      <c r="D77" s="11">
        <f t="shared" si="11"/>
        <v>19983.612499999999</v>
      </c>
      <c r="E77" s="13">
        <f t="shared" si="12"/>
        <v>1054.9874999999993</v>
      </c>
      <c r="F77" s="11">
        <v>1381.1683881578942</v>
      </c>
      <c r="G77" s="13">
        <f t="shared" si="8"/>
        <v>19657.431611842105</v>
      </c>
      <c r="H77" s="21"/>
      <c r="I77" s="22">
        <f t="shared" si="13"/>
        <v>1.0527926319628145</v>
      </c>
      <c r="J77" s="22">
        <v>1.0912110228766103</v>
      </c>
      <c r="K77" s="13">
        <f t="shared" si="9"/>
        <v>19280.047175970434</v>
      </c>
      <c r="L77" s="21"/>
    </row>
    <row r="78" spans="1:12" x14ac:dyDescent="0.25">
      <c r="A78" s="2" t="s">
        <v>75</v>
      </c>
      <c r="B78" s="3">
        <v>20666</v>
      </c>
      <c r="C78" s="11">
        <f t="shared" si="10"/>
        <v>20038.849999999999</v>
      </c>
      <c r="D78" s="11">
        <f t="shared" si="11"/>
        <v>20026.737499999999</v>
      </c>
      <c r="E78" s="13">
        <f t="shared" si="12"/>
        <v>639.26250000000073</v>
      </c>
      <c r="F78" s="11">
        <v>856.60674342105324</v>
      </c>
      <c r="G78" s="13">
        <f t="shared" si="8"/>
        <v>19809.393256578947</v>
      </c>
      <c r="H78" s="21"/>
      <c r="I78" s="22">
        <f t="shared" si="13"/>
        <v>1.031920451346606</v>
      </c>
      <c r="J78" s="22">
        <v>1.0554787622159703</v>
      </c>
      <c r="K78" s="13">
        <f t="shared" si="9"/>
        <v>19579.740246607973</v>
      </c>
      <c r="L78" s="21"/>
    </row>
    <row r="79" spans="1:12" x14ac:dyDescent="0.25">
      <c r="A79" s="2" t="s">
        <v>76</v>
      </c>
      <c r="B79" s="2">
        <v>18640.2</v>
      </c>
      <c r="C79" s="10"/>
      <c r="D79" s="10"/>
      <c r="E79" s="12"/>
      <c r="F79" s="11">
        <v>-1677.2283991228073</v>
      </c>
      <c r="G79" s="13">
        <f t="shared" si="8"/>
        <v>20317.428399122808</v>
      </c>
      <c r="H79" s="21"/>
      <c r="I79" s="13"/>
      <c r="J79" s="22">
        <v>0.89161719083493984</v>
      </c>
      <c r="K79" s="13">
        <f t="shared" si="9"/>
        <v>20906.057208861912</v>
      </c>
      <c r="L79" s="21"/>
    </row>
    <row r="80" spans="1:12" x14ac:dyDescent="0.25">
      <c r="A80" s="2" t="s">
        <v>77</v>
      </c>
      <c r="B80" s="2">
        <v>19810.599999999999</v>
      </c>
      <c r="C80" s="10"/>
      <c r="D80" s="10"/>
      <c r="E80" s="12"/>
      <c r="F80" s="11">
        <v>-560.54673245614026</v>
      </c>
      <c r="G80" s="13">
        <f t="shared" si="8"/>
        <v>20371.146732456138</v>
      </c>
      <c r="H80" s="21"/>
      <c r="I80" s="13"/>
      <c r="J80" s="22">
        <v>0.96169302407247925</v>
      </c>
      <c r="K80" s="13">
        <f t="shared" si="9"/>
        <v>20599.712698453499</v>
      </c>
      <c r="L80" s="21"/>
    </row>
    <row r="81" spans="5:6" x14ac:dyDescent="0.25">
      <c r="E81" s="5"/>
      <c r="F81" s="4"/>
    </row>
    <row r="82" spans="5:6" x14ac:dyDescent="0.25">
      <c r="E82" s="5"/>
      <c r="F82" s="4"/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X_13</vt:lpstr>
      <vt:lpstr>TRAMO-SEATS</vt:lpstr>
      <vt:lpstr>moving_average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д м и н</dc:creator>
  <cp:lastModifiedBy>Пользователь Windows</cp:lastModifiedBy>
  <dcterms:created xsi:type="dcterms:W3CDTF">2018-12-20T16:00:46Z</dcterms:created>
  <dcterms:modified xsi:type="dcterms:W3CDTF">2019-10-17T07:33:21Z</dcterms:modified>
</cp:coreProperties>
</file>